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2450" tabRatio="886"/>
  </bookViews>
  <sheets>
    <sheet name="แบบส่งคืน" sheetId="3" r:id="rId1"/>
    <sheet name="แบบรายงานส่งคืน ทั้งโครงการ " sheetId="2" r:id="rId2"/>
  </sheets>
  <definedNames>
    <definedName name="_xlnm._FilterDatabase" localSheetId="1" hidden="1">'แบบรายงานส่งคืน ทั้งโครงการ '!$A$5:$J$33</definedName>
    <definedName name="_xlnm._FilterDatabase" localSheetId="0" hidden="1">แบบส่งคืน!$A$5:$N$57</definedName>
    <definedName name="_xlnm.Print_Area" localSheetId="1">'แบบรายงานส่งคืน ทั้งโครงการ '!$A$1:$N$30</definedName>
    <definedName name="_xlnm.Print_Area" localSheetId="0">แบบส่งคืน!$A$1:$N$66</definedName>
    <definedName name="_xlnm.Print_Titles" localSheetId="1">'แบบรายงานส่งคืน ทั้งโครงการ '!$2:$5</definedName>
    <definedName name="_xlnm.Print_Titles" localSheetId="0">แบบส่งคืน!$2:$5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0" i="3"/>
  <c r="L54" i="3"/>
  <c r="L47" i="3"/>
  <c r="L8" i="3"/>
  <c r="L23" i="3"/>
  <c r="L9" i="3"/>
  <c r="L48" i="3"/>
  <c r="L50" i="3"/>
  <c r="L13" i="3"/>
  <c r="L34" i="3"/>
  <c r="L49" i="3"/>
  <c r="L6" i="3"/>
  <c r="L57" i="3"/>
  <c r="L56" i="3"/>
  <c r="L55" i="3"/>
  <c r="L53" i="3"/>
  <c r="L52" i="3"/>
  <c r="L51" i="3"/>
  <c r="L46" i="3"/>
  <c r="L45" i="3"/>
  <c r="L44" i="3"/>
  <c r="L43" i="3"/>
  <c r="L42" i="3"/>
  <c r="L41" i="3"/>
  <c r="L40" i="3"/>
  <c r="L39" i="3"/>
  <c r="L38" i="3"/>
  <c r="L37" i="3"/>
  <c r="L36" i="3"/>
  <c r="L35" i="3"/>
  <c r="L33" i="3"/>
  <c r="L32" i="3"/>
  <c r="L31" i="3"/>
  <c r="L30" i="3"/>
  <c r="L29" i="3"/>
  <c r="L28" i="3"/>
  <c r="L27" i="3"/>
  <c r="L26" i="3"/>
  <c r="L25" i="3"/>
  <c r="L24" i="3"/>
  <c r="L22" i="3"/>
  <c r="L21" i="3"/>
  <c r="L20" i="3"/>
  <c r="L19" i="3"/>
  <c r="L18" i="3"/>
  <c r="L17" i="3"/>
  <c r="L16" i="3"/>
  <c r="L15" i="3"/>
  <c r="L14" i="3"/>
  <c r="L11" i="3"/>
  <c r="L7" i="3"/>
  <c r="I12" i="3"/>
  <c r="A12" i="3"/>
  <c r="A10" i="3"/>
  <c r="I54" i="3"/>
  <c r="A54" i="3"/>
  <c r="I47" i="3"/>
  <c r="A47" i="3"/>
  <c r="A8" i="3"/>
  <c r="I23" i="3"/>
  <c r="A23" i="3"/>
  <c r="I9" i="3"/>
  <c r="A9" i="3"/>
  <c r="I48" i="3"/>
  <c r="A48" i="3"/>
  <c r="I50" i="3"/>
  <c r="A50" i="3"/>
  <c r="A13" i="3"/>
  <c r="A34" i="3"/>
  <c r="I49" i="3"/>
  <c r="A49" i="3"/>
  <c r="A6" i="3"/>
  <c r="M58" i="3"/>
  <c r="G58" i="3"/>
  <c r="A25" i="3"/>
  <c r="A11" i="3"/>
  <c r="A7" i="3"/>
  <c r="A37" i="3"/>
  <c r="A36" i="3"/>
  <c r="A35" i="3"/>
  <c r="A27" i="3"/>
  <c r="A20" i="3"/>
  <c r="A19" i="3"/>
  <c r="A18" i="3"/>
  <c r="A17" i="3"/>
  <c r="A16" i="3"/>
  <c r="A15" i="3"/>
  <c r="A53" i="3"/>
  <c r="A39" i="3"/>
  <c r="A57" i="3"/>
  <c r="A56" i="3"/>
  <c r="A55" i="3"/>
  <c r="A52" i="3"/>
  <c r="A46" i="3"/>
  <c r="A45" i="3"/>
  <c r="A44" i="3"/>
  <c r="A43" i="3"/>
  <c r="A42" i="3"/>
  <c r="A32" i="3"/>
  <c r="A26" i="3"/>
  <c r="A22" i="3"/>
  <c r="A51" i="3"/>
  <c r="A41" i="3"/>
  <c r="A40" i="3"/>
  <c r="A38" i="3"/>
  <c r="A33" i="3"/>
  <c r="A31" i="3"/>
  <c r="A28" i="3"/>
  <c r="A21" i="3"/>
  <c r="A14" i="3"/>
  <c r="A30" i="3"/>
  <c r="A29" i="3"/>
  <c r="A24" i="3"/>
  <c r="I6" i="3" l="1"/>
  <c r="I8" i="3"/>
  <c r="I34" i="3"/>
  <c r="I13" i="3"/>
  <c r="I10" i="3"/>
  <c r="J58" i="3"/>
  <c r="L17" i="2" l="1"/>
  <c r="I17" i="2"/>
  <c r="L16" i="2"/>
  <c r="I16" i="2"/>
  <c r="L19" i="2"/>
  <c r="I19" i="2"/>
  <c r="L18" i="2"/>
  <c r="I18" i="2"/>
  <c r="L15" i="2"/>
  <c r="I15" i="2"/>
  <c r="L14" i="2"/>
  <c r="I14" i="2"/>
  <c r="L13" i="2"/>
  <c r="I13" i="2"/>
  <c r="L12" i="2"/>
  <c r="I12" i="2"/>
  <c r="L11" i="2"/>
  <c r="I11" i="2"/>
  <c r="L10" i="2"/>
  <c r="I10" i="2"/>
  <c r="K21" i="2"/>
  <c r="M21" i="2" l="1"/>
  <c r="J21" i="2"/>
  <c r="H21" i="2"/>
  <c r="G21" i="2"/>
  <c r="L20" i="2"/>
  <c r="I20" i="2"/>
  <c r="L9" i="2"/>
  <c r="L8" i="2"/>
  <c r="L7" i="2"/>
  <c r="I6" i="2"/>
  <c r="L6" i="2" l="1"/>
  <c r="L21" i="2" s="1"/>
  <c r="I8" i="2"/>
  <c r="I7" i="2"/>
  <c r="I9" i="2"/>
  <c r="I21" i="2" l="1"/>
  <c r="I30" i="3" l="1"/>
  <c r="I29" i="3"/>
  <c r="I24" i="3"/>
  <c r="H58" i="3"/>
  <c r="I25" i="3"/>
  <c r="I11" i="3"/>
  <c r="I7" i="3"/>
  <c r="I53" i="3"/>
  <c r="I39" i="3"/>
  <c r="I37" i="3"/>
  <c r="I36" i="3"/>
  <c r="I35" i="3"/>
  <c r="I27" i="3"/>
  <c r="I20" i="3"/>
  <c r="I19" i="3"/>
  <c r="I18" i="3"/>
  <c r="I17" i="3"/>
  <c r="I16" i="3"/>
  <c r="I15" i="3"/>
  <c r="I57" i="3"/>
  <c r="I56" i="3"/>
  <c r="I55" i="3"/>
  <c r="I52" i="3"/>
  <c r="I46" i="3"/>
  <c r="I45" i="3"/>
  <c r="I44" i="3"/>
  <c r="I43" i="3"/>
  <c r="I42" i="3"/>
  <c r="I32" i="3"/>
  <c r="I26" i="3"/>
  <c r="I22" i="3"/>
  <c r="I51" i="3"/>
  <c r="I41" i="3"/>
  <c r="I40" i="3"/>
  <c r="I38" i="3"/>
  <c r="I33" i="3"/>
  <c r="I31" i="3"/>
  <c r="I28" i="3"/>
  <c r="I21" i="3"/>
  <c r="I14" i="3"/>
  <c r="I58" i="3" l="1"/>
  <c r="L58" i="3" l="1"/>
  <c r="K58" i="3"/>
</calcChain>
</file>

<file path=xl/sharedStrings.xml><?xml version="1.0" encoding="utf-8"?>
<sst xmlns="http://schemas.openxmlformats.org/spreadsheetml/2006/main" count="369" uniqueCount="180">
  <si>
    <t>แบบรายงานส่งคืนงบประมาณ</t>
  </si>
  <si>
    <t>แบบรายงานการส่งคืนงบประมาณเงินอุดหนุนเฉพาะกิจประจำปีงบประมาณ พ.ศ. 2567 งบเงินอุดหนุนที่จัดสรรให้แก่องค์กรปกครองส่วนท้องถิ่น (เทศบาลตำบลและองค์การบริหารส่วนตำบล)</t>
  </si>
  <si>
    <t>ลำดับ</t>
  </si>
  <si>
    <t>จังหวัด</t>
  </si>
  <si>
    <t>อำเภอ</t>
  </si>
  <si>
    <t>อปท.</t>
  </si>
  <si>
    <t>รหัสงบประมาณ
(20 หลัก)</t>
  </si>
  <si>
    <t>รายการงบประมาณ</t>
  </si>
  <si>
    <t>งบประมาณ
จัดสรร
(1)</t>
  </si>
  <si>
    <t>การใช้จ่าย</t>
  </si>
  <si>
    <t>งบประมาณ
ที่ขอส่งคืน</t>
  </si>
  <si>
    <t>คำชี้แจงและเหตุผล
กรณีที่ไม่สามารถ
ส่งคืนงบประมาณได้</t>
  </si>
  <si>
    <t>ลงนามสัญญา
(2)</t>
  </si>
  <si>
    <t>เงินเหลือจ่าย
(3) = (2) - (1)</t>
  </si>
  <si>
    <t>อนุมัติให้ใช้
เงินเหลือจ่าย
(4)</t>
  </si>
  <si>
    <t>ส่งคืนแล้ว
(5)</t>
  </si>
  <si>
    <t>คงเหลือที่จังหวัด
(6) = 
(1) - (2 + 4 + 5)</t>
  </si>
  <si>
    <t>การจัดสรร</t>
  </si>
  <si>
    <t>อุตรดิตถ์</t>
  </si>
  <si>
    <t>ตรอน</t>
  </si>
  <si>
    <t>อบต.หาดสองแคว</t>
  </si>
  <si>
    <t>1500837000100420C016</t>
  </si>
  <si>
    <t xml:space="preserve">ซ่อมสร้างถนนลาดยาง ผิวจราจรแบบแอสฟัลท์ติก คอนกรีต รหัสทางหลวงท้องถิ่น อต.ถ.80-006 สายบ้านบึงพาด - บ้านแหลมคูณ หมู่ 6 นิคมบึงพาด ตำบลหาดสองแคว กว้าง 6.00 เมตร ยาว 485 เมตร หนา 0.04 เมตร หรือมีพื้นที่ไม่น้อยกว่า 2,910 ตารางเมตร องค์การบริหารส่วนตำบลหาดสองแคว อำเภอตรอน จังหวัดอุตรดิตถ์ </t>
  </si>
  <si>
    <t>เงินเหลือจ่ายของ อปท.</t>
  </si>
  <si>
    <t>ท่าปลา</t>
  </si>
  <si>
    <t>ทต.จริม</t>
  </si>
  <si>
    <t>15008370001004200007</t>
  </si>
  <si>
    <t xml:space="preserve">ก่อสร้างอาคารเรียน 4 ชั้น 12 ห้องเรียน (ตอกเสาเข็ม) โรงเรียนเทศบาลตำบลจริม เทศบาลตำบลจริม อำเภอท่าปลา จังหวัดอุตรดิตถ์ </t>
  </si>
  <si>
    <t>พ.ร.บ.</t>
  </si>
  <si>
    <t>1500837000100420B999</t>
  </si>
  <si>
    <t>ก่อสร้างซุ้มประตูทางเดิน ศูนย์พัฒนาเด็กเล็กบ้านปากดง เทศบาลตำบลจริม อำเภอท่าปลา จังหวัดอุตรดิตถ์</t>
  </si>
  <si>
    <t>1500837000100420C001</t>
  </si>
  <si>
    <t xml:space="preserve">ก่อสร้างถนนคอนกรีตเสริมเหล็ก ทางขึ้นสำนักงานเทศบาลตำบลจริม บ้านเนินสูง หมู่ที่ 5 เทศบาลตำบลจริม อำเภอท่าปลา จังหวัดอุตรดิตถ์ ช่วงที่ 1 ขนาดกว้าง 4.00 เมตร ยาว 45.00 เมตร หนา 0.15 เมตร พื้นที่ไม่น้อยกว่า 180.00 ตารางเมตร </t>
  </si>
  <si>
    <t>ทต.ท่าปลา</t>
  </si>
  <si>
    <t>1500837000100420C184</t>
  </si>
  <si>
    <t>พัฒนาแหล่งท่องเที่ยวของดีอำเภอท่าปลา โดยติดตั้งชุดเสาไฟแบบรอกสลิงหมุนยกพร้อมโคมไฟแอลอีดี ประสิทธิภาพสูงประกอบแบตเตอรี่และอุปกรณ์การประจุแบตเตอรี่ในตัว แบบใช้พลังงานแสงอาทิตย์แยกส่วน (SSL7-40150) ตามบัญชีนวัตกรรมไทย รหัส 07020023 จำนวน 102 ชุด ถนนเส้นทางจักรยาน เทศบาลตำบลท่าปลา อำเภอท่าปลา จังหวัดอุตรดิตถ์</t>
  </si>
  <si>
    <t>แก้ไขปัญหาความเดือดร้อน ค.2</t>
  </si>
  <si>
    <t>ทต.ร่วมจิต</t>
  </si>
  <si>
    <t>15008370001004200405</t>
  </si>
  <si>
    <t>ก่อสร้างอาคารเรียน 3 ชั้น 12 ห้องเรียน (ตอกเสาเข็ม) โรงเรียนอนุบาลร่วมจิตวิเทศศึกษา เทศบาลตำบลร่วมจิต อำเภอท่าปลา จังหวัดอุตรดิตถ์</t>
  </si>
  <si>
    <t>1500837000100420C185</t>
  </si>
  <si>
    <t>พัฒนาแหล่งท่องเที่ยวทางผ่านเขื่อนสิริกิติ์ เขื่อนดิน (ช่องเขาขาด) อ่างเก็บน้ำห้วยรีและภูพญาพ่อ โดยจัดซื้อพร้อมติดตั้งไฟฟ้าระบบโซล่าเซลล์ จำนวน 128 ชุด บัญชีนวัตกรรมไทย รหัส 07020023 เทศบาลตำบลร่วมจิต อำเภอท่าปลา จังหวัดอุตรดิตถ์</t>
  </si>
  <si>
    <t>อบต.ท่าปลา</t>
  </si>
  <si>
    <t>1500837000100420C009</t>
  </si>
  <si>
    <t xml:space="preserve">ก่อสร้างถนนคอนกรีตเสริมเหล็ก รหัสทางหลวง ท้องถิ่น อต.ถ.32-024 สายบ้านน้ำคอม (ซอยบ้านนางวันดี อ๊อดกัน) หมู่ที่ 3 บ้านน้ำคอม ตำบลท่าปลา อำเภอท่าปลา จังหวัดอุตรดิตถ์ ขนาดกว้าง 3 เมตร ยาว 325 เมตร หนา 0.15 เมตร พร้อมถมไหล่ทางตามสภาพพื้นที่ องค์การบริหารส่วนตำบลท่าปลา อำเภอท่าปลา จังหวัดอุตรดิตถ์ </t>
  </si>
  <si>
    <t>อบต.น้ำหมัน</t>
  </si>
  <si>
    <t>1500837000100420A130</t>
  </si>
  <si>
    <t>ก่อสร้างถนนคอนกรีตเสริมเหล็ก สายชำอีโก๋ หมู่ที่ 8 บ้านน้ำต๊ะ ตำบลน้ำหมัน ขนาดกว้าง 4.00 เมตร ยาว 900.00 เมตร หนา 0.15 เมตร ไหล่ทางข้างละ 0.00 - 0.50 เมตร หรือมีพื้นที่ไม่น้อยกว่า 3,600.00 ตารางเมตร หรือมีรายละเอียดตามแบบแปลนและประมาณการที่องค์การบริหารส่วนตำบลน้ำหมันกำหนด องค์การบริหารส่วนตำบลน้ำหมัน อำเภอท่าปลา จังหวัดอุตรดิตถ์</t>
  </si>
  <si>
    <t>อบต.ผาเลือด</t>
  </si>
  <si>
    <t>15008370001004203161</t>
  </si>
  <si>
    <t>การป้องกันและแก้ไขปัญหาภัยแล้งอันเนื่องมาจากสถานการณ์เอลนีโญ โดยการก่อสร้างฝายน้ำล้น ซอยข้างวัด ข้ามลำห้วยปากง่าม บ้านห้วยเจริญ หมู่ที่ 8 องค์การบริหารส่วนตำบลผาเลือด อำเภอท่าปลา จังหวัดอุตรดิตถ์</t>
  </si>
  <si>
    <t>15008370001004203162</t>
  </si>
  <si>
    <t>การป้องกันและแก้ไขปัญหาภัยแล้งอันเนื่องมาจากสถานการณ์เอลนีโญ โดยการก่อสร้างฝายน้ำล้น บริเวณสวนปาล์ม ข้ามลำห้วยปู่หมาก บ้านห้วยเจริญ หมู่ที่ 8 องค์การบริหารส่วนตำบลผาเลือด อำเภอท่าปลา จังหวัดอุตรดิตถ์</t>
  </si>
  <si>
    <t>15008370001004203163</t>
  </si>
  <si>
    <t>การป้องกันและแก้ไขปัญหาภัยแล้งอันเนื่องมาจากสถานการณ์เอลนีโญ โดยการก่อสร้างฝายน้ำล้น บริเวณบ้านน๊อค ข้ามลำห้วยปากทับ บ้านหาดหุ่ง หมู่ 9 องค์การบริหารส่วนตำบลผาเลือด อำเภอท่าปลา จังหวัดอุตรดิตถ์</t>
  </si>
  <si>
    <t>15008370001004203164</t>
  </si>
  <si>
    <t>การป้องกันและแก้ไขปัญหาภัยแล้งอันเนื่องมาจากสถานการณ์เอลนีโญ โดยการก่อสร้างฝายน้ำล้น บริเวณศาลาประชาคมข้ามลำห้วยสีเสียด บ้านห้วยสีเสียด หมู่ 12 องค์การบริหารส่วนตำบลผาเลือด อำเภอท่าปลา จังหวัดอุตรดิตถ์</t>
  </si>
  <si>
    <t>15008370001004203165</t>
  </si>
  <si>
    <t>การป้องกันและแก้ไขปัญหาภัยแล้งอันเนื่องมาจากสถานการณ์เอลนีโญ โดยการก่อสร้างฝายน้ำล้น บริเวณทางขึ้นอ่างเก็บน้ำ ข้ามลำห้วยสีเสียด บ้านห้วยสีเสียด หมู่ 12 องค์การบริหารส่วนตำบลผาเลือด อำเภอท่าปลา จังหวัดอุตรดิตถ์</t>
  </si>
  <si>
    <t>15008370001004203166</t>
  </si>
  <si>
    <t>การป้องกันและแก้ไขปัญหาภัยแล้งอันเนื่องมาจากสถานการณ์เอลนีโญ โดยการก่อสร้างธนาคารน้ำใต้ดินระบบปิด ภายในพื้นที่ตำบลผาเลือด จำนวน 10 บ่อ องค์การบริหารส่วนตำบลผาเลือด อำเภอท่าปลา จังหวัดอุตรดิตถ์</t>
  </si>
  <si>
    <t>อบต.ร่วมจิต</t>
  </si>
  <si>
    <t>1500837000100420A134</t>
  </si>
  <si>
    <t>เสริมผิวถนนพาราแอสฟัลท์ติกคอนกรีต อต.ถ. 69 - 035 ซอยห้วยอีบุตร หมู่ที่ 6 บ้านหนองย่ารำ ตำบลร่วมจิต กว้าง 3 เมตร ยาว 1,165 เมตร หนา 0.05 เมตร พื้นที่ไม่น้อยกว่า 3,495 ตารางเมตร พร้อมติดตั้งเสาไฟแบบรอกสลิงหมุนยกพร้อมโคมไฟถนน LED ตามบัญชีนวัตกรรมไทย โดยสำนักงบประมาณ ฉบับเพิ่มเติม เดือนมกราคม 2564 รหัส 07020019 องค์การบริหารส่วนตำบลร่วมจิต อำเภอท่าปลา จังหวัดอุตรดิตถ์</t>
  </si>
  <si>
    <t>อบต.หาดล้า</t>
  </si>
  <si>
    <t>15008370001004201982</t>
  </si>
  <si>
    <t>ก่อสร้างระบบประปาหมู่บ้านแบบผิวดินขนาดใหญ่ ตามแบบมาตรฐานกรมทรัพยากรน้ำ บ้านคีรีทอง หมู่ที่ 8 ตำบลหาดล้า องค์การบริหารส่วนตำบลหาดล้า อำเภอท่าปลา จังหวัดอุตรดิตถ์</t>
  </si>
  <si>
    <t>น้ำปาด</t>
  </si>
  <si>
    <t>ทต.น้ำปาด</t>
  </si>
  <si>
    <t>1500837000100420C003</t>
  </si>
  <si>
    <t>ปรับปรุงระบบท่อเมนประปาภายในเขตเทศบาล ตำบลน้ำปาด หมู่ 4 ตำบลแสนตอ เทศบาลตำบลน้ำปาด อำเภอน้ำปาด จังหวัดอุตรดิตถ์</t>
  </si>
  <si>
    <t>อบต.เด่นเหล็ก</t>
  </si>
  <si>
    <t>15008370001004201261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</si>
  <si>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องค์การบริหารส่วนตำบลเด่นเหล็ก อำเภอน้ำปาด จังหวัดอุตรดิตถ์</t>
  </si>
  <si>
    <t>อบต.ท่าแฝก</t>
  </si>
  <si>
    <t>15008370001004200186</t>
  </si>
  <si>
    <t>ก่อสร้างอาคารศูนย์พัฒนาเด็กเล็ก ขนาดไม่เกิน 50 คน (ฐานรากแผ่) ศูนย์พัฒนาเด็กเล็กห้วยผึ้ง องค์การบริหารส่วนตำบลท่าแฝก อำเภอน้ำปาด จังหวัดอุตรดิตถ์</t>
  </si>
  <si>
    <t>อบต.แสนตอ</t>
  </si>
  <si>
    <t>15008370001004201984</t>
  </si>
  <si>
    <t>ปรับปรุง/ซ่อมแซมระบบประปาหมู่บ้านแบบผิวดิน บ้านสวน หมู่ที่ 5 ตำบลแสนตอ องค์การบริหารส่วนตำบลแสนตอ อำเภอน้ำปาด จังหวัดอุตรดิตถ์</t>
  </si>
  <si>
    <t>15008370001004202194</t>
  </si>
  <si>
    <t>ขุดสระเก็บน้ำเดิ่นซ่านา หมู่ที่ 7 บ้านหัวนา ตำบลแสนตอ กว้าง 100 เมตร ยาว 200 เมตร ลึก 4 เมตร หรือมีปริมาตรดินขุดไม่น้อยกว่า 80,000 ลูกบาศก์เมตร องค์การบริหารส่วนตำบลแสนตอ อำเภอน้ำปาด จังหวัดอุตรดิตถ์</t>
  </si>
  <si>
    <t>อบต.ห้วยมุ่น</t>
  </si>
  <si>
    <t>1500837000100420A143</t>
  </si>
  <si>
    <t>ซ่อมแซมผิวจราจรพาราแอสฟัลท์ติกคอนกรีต โครงข่ายเส้นทางคมนาคมทางหลวงหมายเลข 1268 0302 ตอน ทางเดิมเข้าห้วยมุ่น หมู่ที่ 2 บ้านห้วยมุ่น ตำบลห้วยมุ่น กว้าง 6 เมตร ยาว 260 เมตร หนาเฉลี่ย 0.04 เมตร หรือมีพื้นที่ไม่น้อยกว่า 1,560 ตารางเมตร องค์การบริหารส่วนตำบลห้วยมุ่น อำเภอน้ำปาด จังหวัดอุตรดิตถ์</t>
  </si>
  <si>
    <t>บ้านโคก</t>
  </si>
  <si>
    <t>ทต.บ้านโคก</t>
  </si>
  <si>
    <t>15008370001004201262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</si>
  <si>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เทศบาลตำบลบ้านโคก อำเภอบ้านโคก จังหวัดอุตรดิตถ์</t>
  </si>
  <si>
    <t>พิชัย</t>
  </si>
  <si>
    <t>อบต.คอรุม</t>
  </si>
  <si>
    <t>15008370001004201263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</si>
  <si>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องค์การบริหารส่วนตำบลคอรุม อำเภอพิชัย จังหวัดอุตรดิตถ์</t>
  </si>
  <si>
    <t>อบต.บ้านโคน</t>
  </si>
  <si>
    <t>1500837000100420A157</t>
  </si>
  <si>
    <t>ปรับปรุงถนนคอนกรีตเสริมเหล็ก รหัสทางหลวงท้องถิ่น อต.ถ 52-030 สาย บ้านคลองรอบ หมู่ 4 ซอย 1 หมู่ที่ 4 บ้านคลองรอบ ตำบลบ้านโคน กว้าง 3.50 เมตร ยาว 400.00 เมตร หนา 0.15 เมตร หรือมีพื้นที่ไม่น้อยกว่า 1,400.00 ตารางเมตร องค์การบริหารส่วนตำบลบ้านโคน อำเภอพิชัย จังหวัดอุตรดิตถ์</t>
  </si>
  <si>
    <t>อบต.บ้านดารา</t>
  </si>
  <si>
    <t>15008370001004201986</t>
  </si>
  <si>
    <t>ปรับปรุง/ซ่อมแซมระบบประปาหมู่บ้านแบบบาดาล บ้านวังสะโม หมู่ที่ 1 ตำบลบ้านดารา องค์การบริหารส่วนตำบลบ้านดารา อำเภอพิชัย จังหวัดอุตรดิตถ์</t>
  </si>
  <si>
    <t>อบต.บ้านหม้อ</t>
  </si>
  <si>
    <t>1500837000100420A158</t>
  </si>
  <si>
    <t>ซ่อมสร้างผิวทางแอสฟัลท์คอนกรีต(โดยวิธี Pavement In -Place Recycling) รหัสทางหลวงท้องถิ่น อต.ถ.58-002 ดอนโพ - นาเนิน หมู่ที่ 3 บ้านดอนโพ ตำบลบ้านหม้อ กว้าง 6.00 เมตร ยาว 1,000 เมตร หนา 0.05 เมตร หรือมีพื้นที่ไม่น้อยกว่า 6,000 ตารางเมตร องค์การบริหารส่วนตำบลบ้านหม้อ อำเภอพิชัย จังหวัดอุตรดิตถ์</t>
  </si>
  <si>
    <t>ฟากท่า</t>
  </si>
  <si>
    <t>อบต.บ้านเสี้ยว</t>
  </si>
  <si>
    <t>1500837000100420C012</t>
  </si>
  <si>
    <t>ก่อสร้างถนนคอนกรีตเสริมเหล็ก รหัสสายทางหลวง ท้องถิ่น อต.ถ.57-007 สายทางถนนซอยนิคม สหกรณ์ 8 หมู่ที่ 3 บ้านหัวทุ่ง ตำบลบ้านเสี้ยว กว้าง 4.00 เมตร ยาว 210.00 เมตร หนา 0.15 เมตร หรือมีพื้นที่ไม่น้อยกว่า 840.00 ตารางเมตร   องค์การบริหารส่วนตำบลบ้านเสี้ยว  อำเภอฟากท่า จังหวัดอุตรดิตถ์</t>
  </si>
  <si>
    <t>อบต.สองคอน</t>
  </si>
  <si>
    <t>15008370001004203179</t>
  </si>
  <si>
    <t>การป้องกันและแก้ไขปัญหาภัยแล้งอันเนื่องมาจากสถานการณ์เอลนีโญ โดยการก่อสร้างระบบธนาคารน้ำใต้ดิน (แบบเปิด) หมู่ที่ 4 บ้านห้วยสูน ปากกว้าง 40.00 เมตร ยาว 60.00 เมตร ลึก 4.00 เมตร ขุดดินพร้อมขนทิ้งไม่น้อยกว่า 9,287.00 ลูกบาศก์เมตร องค์การบริหารส่วนตำบลสองคอน อำเภอฟากท่า จังหวัดอุตรดิตถ์</t>
  </si>
  <si>
    <t>15008370001004203180</t>
  </si>
  <si>
    <t>การป้องกันและแก้ไขปัญหาภัยแล้งอันเนื่องมาจากสถานการณ์เอลนีโญ โดยการก่อสร้างระบบธนาคารน้ำใต้ดิน (แบบเปิด) หมู่ที่ 7 บ้านห้วยไข่เขียด ปากกว้าง 43.00 เมตร ยาว 65.00 เมตร ลึก 4.00 เมตร ขุดดินพร้อมขนทิ้งไม่น้อยกว่า 9,619.00 ลูกบาศก์เมตร องค์การบริหารส่วนตำบลสองคอน อำเภอฟากท่า จังหวัดอุตรดิตถ์</t>
  </si>
  <si>
    <t>อบต.สองห้อง</t>
  </si>
  <si>
    <t>15008370001004203187</t>
  </si>
  <si>
    <t>การป้องกันและแก้ไขปัญหาภัยแล้งอันเนื่องมาจากสถานการณ์เอลนีโญ โดยการก่อสร้างธนาคารน้ำใต้ดิน หมู่ 1 โดยขุดบ่อดิน ขนาดปากว้าง 40.00 เมตร ยาว 40.00 เมตร ลึก 7.00 เมตร หรือมีปริมาณดินขุดไม่น้อยกว่า 7,737.33 ลูกบาศก์เมตร องค์การบริหารส่วนตำบลสองห้อง อำเภอฟากท่า จังหวัดอุตรดิตถ์</t>
  </si>
  <si>
    <t>เมืองอุตรดิตถ์</t>
  </si>
  <si>
    <t>ทต.คุ้งตะเภา</t>
  </si>
  <si>
    <t>1500837000100420A164</t>
  </si>
  <si>
    <t>ปรับปรุงพื้นทางเดิมผิวจราจรแอสฟัลท์คอนกรีตถนนสายบ้านป่ากล้วย-บ้านบ่อพระ บ้านป่ากล้วย หมู่ที่ 2 โดยวิธี (Pavament In Place Recycling) ลึกเฉลี่ย 0.15 เมตร และปูพื้นผิวจราจรแอสฟัลท์คอนกรีต ขนาดกว้าง 4.50 เมตร ระยะทาง 2,000.00 เมตร หนา 5.00 เซนติเมตร หรือมีพื้นที่ผิวแอสฟัลท์คอนกรีตไม่น้อยกว่า 9,000.00 ตารางเมตร พร้อมป้ายประชาสัมพันธ์และป้ายโครงการ เทศบาลตำบลคุ้งตะเภา อำเภอเมืองอุตรดิตถ์ จังหวัดอุตรดิตถ์</t>
  </si>
  <si>
    <t>ทต.ท่าเสา</t>
  </si>
  <si>
    <t>15008370001004200369</t>
  </si>
  <si>
    <t>ก่อสร้างสนามฟุตซอล เทศบาลตำบลท่าเสา ตำบลท่าเสา เทศบาลตำบลท่าเสา อำเภอเมืองอุตรดิตถ์ จังหวัดอุตรดิตถ์</t>
  </si>
  <si>
    <t>1500837000100420A166</t>
  </si>
  <si>
    <t>ก่อสร้างถนนคอนกรีตเสริมเหล็กหมู่ที่ 6 เลียบคลองชลประทานฝั่งขวาชุมชนตำรวจ ขนาดกว้าง 4.00 เมตร ยาว 1,230.00 เมตร หนา 0.15 เมตร พื้นที่ผิวจราจรไม่น้อยกว่า 4,920.00 ตารางเมตร ไหล่ทางข้างล่ะ 0.20 เมตร เทศบาลตำบลท่าเสา อำเภอเมืองอุตรดิตถ์ จังหวัดอุตรดิตถ์</t>
  </si>
  <si>
    <t>1500837000100420A167</t>
  </si>
  <si>
    <t>ก่อสร้างถนนคอนกรีตเสริมเหล็ก หมู่ที่ 6 ถนนเลียบคลองชลประทานต่อเนื่องถึงหัวสะพานถนนอุตรดิตถ์ - เขื่อนสิริกิติ์ ระยะที่ 1 ขนาดกว้าง 4.00 เมตร ยาว 46.00 เมตร หนา 0.15 เมตร พื้นที่ผิวไม่น้อยกว่า 1,840 ตารางเมตร ระยะที่ 2 ขนาดกว้าง 3.00 เมตร ยาว 33.00 เมตร หนา 0.15 เมตร พื้นที่ผิวไม่น้อยกว่า 99.00 ตารางเมตร ไหล่ทางตามสภาพพื้นที่ พื้นที่ผิวจราจรรวมไม่น้อยกว่า 1,939.00 ตารางเมตร เทศบาลตำบลท่าเสา อำเภอเมืองอุตรดิตถ์ จังหวัดอุตรดิตถ์</t>
  </si>
  <si>
    <t>ทต.ป่าเซ่า</t>
  </si>
  <si>
    <t>15008370001004201991</t>
  </si>
  <si>
    <t>ขยายเขตประปาหมู่บ้าน บ้านบุ่งวังงิ้ว หมู่ที่ 1 ตำบลป่าเซ่า เทศบาลตำบลป่าเซ่า อำเภอเมืองอุตรดิตถ์ จังหวัดอุตรดิตถ์</t>
  </si>
  <si>
    <t>15008370001004201992</t>
  </si>
  <si>
    <t>ปรับปรุง/ซ่อมแซมระบบประปาหมู่บ้านแบบผิวดิน บ้านเกาะไทย หมู่ที่ 4 ตำบลป่าเซ่า เทศบาลตำบลป่าเซ่า อำเภอเมืองอุตรดิตถ์ จังหวัดอุตรดิตถ์</t>
  </si>
  <si>
    <t>15008370001004201993</t>
  </si>
  <si>
    <t>ทต.ผาจุก</t>
  </si>
  <si>
    <t>15008370001004200989</t>
  </si>
  <si>
    <t>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บ้านวังยาง หมู่ที่ 2 ตำบลผาจุก เทศบาลตำบลผาจุก อำเภอเมืองอุตรดิตถ์ จังหวัดอุตรดิตถ์</t>
  </si>
  <si>
    <t>15008370001004200990</t>
  </si>
  <si>
    <t>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บ้านพระฝาง หมู่ที่ 4 ตำบลผาจุก เทศบาลตำบลผาจุก อำเภอเมืองอุตรดิตถ์ จังหวัดอุตรดิตถ์</t>
  </si>
  <si>
    <t>1500837000100420C092</t>
  </si>
  <si>
    <t>พัฒนาแหล่งท่องเที่ยววัดพระฝางสวางคบุรีมุนีนาถ โดยจัดซื้อชุดเสาไฟฟ้าพลังงานแสงอาทิตย์ จำนวน 80 ชุด บัญชีนวัตกรรมไทย รหัส 07020037 บ้านพระฝาง หมู่ที่ 4 เทศบาลตำบลผาจุก อำเภอเมืองอุตรดิตถ์ จังหวัดอุตรดิตถ์</t>
  </si>
  <si>
    <t>แก้ไขปัญหาความเดือดร้อน</t>
  </si>
  <si>
    <t>อบต.ขุนฝาง</t>
  </si>
  <si>
    <t>1500837000100420C007</t>
  </si>
  <si>
    <t>ก่อสร้างถนนคอนกรีตเสริมเหล็ก สายห้วยตาดแอ่ง บ้านฝางแล้ง หมู่ที่ 4 ตำบลขุนฝาง อำเภอเมือง จังหวัดอุตรดิตถ์ ผิวจราจรขนาดกว้าง 4.00 เมตร ยาว 305.00 เมตร หนา 0.15 เมตร หรือมีพื้นที่ ไม่น้อยกว่า 1,220.00 ตารางเมตร พร้อมลงดิน ลูกรังถมไหล่ทางกว้าง 0.50 เมตร องค์การบริหารส่วนตำบลขุนฝาง อำเภอเมืองอุตรดิตถ์ จังหวัดอุตรดิตถ์</t>
  </si>
  <si>
    <t>อบต.บ้านด่าน</t>
  </si>
  <si>
    <t>1500837000100420C010</t>
  </si>
  <si>
    <t>ก่อสร้างถนนคอนกรีตเสริมเหล็ก รหัสทางหลวง ท้องถิ่น อต.ถ.53-058 สายซอยบ้านสายธาร หมู่ที่ 1 บ้านคลองสรวง ตำบลบ้านด่าน กว้าง 3.00 เมตร ยาว 545.00 เมตร หนา 0.15 เมตร หรือมีพื้นที่ ไม่น้อยกว่า 1,635 ตารางเมตร องค์การบริหารส่วนตำบลบ้านด่าน อำเภอเมืองอุตรดิตถ์ จังหวัดอุตรดิตถ์</t>
  </si>
  <si>
    <t>ลับแล</t>
  </si>
  <si>
    <t>ทต.พระเสด็จ</t>
  </si>
  <si>
    <t>1500837000100420C004</t>
  </si>
  <si>
    <t>ก่อสร้างถนนคอนกรีตเสริมเหล็ก รหัสทางหลวงท้องถิ่น อต.ถ.36-084 สายห้วยขมิ้น - บึงมาย (ตอน 1) หมู่ที่ 8 ตำบลทุ่งยั้ง อำเภอลับแล จังหวัดอุตรดิตถ์ กว้าง 4.00 เมตร ยาว 446 เมตร หนาเฉลี่ย 0.15 เมตร หรือมีพื้นที่ผิวจราจรคอนกรีต เสริมเหล็กไม่น้อยกว่า 1,784 ตารางเมตร เทศบาลตำบลพระเสด็จ อำเภอลับแล จังหวัดอุตรดิตถ์</t>
  </si>
  <si>
    <t>อบต.ชัยจุมพล</t>
  </si>
  <si>
    <t>1500837000100420A187</t>
  </si>
  <si>
    <t>ก่อสร้างถนนคอนกรีตเสริมเหล็กทางหลวงท้องถิ่นหมายเลข อต.ถ.28-043 บ้านต้นขาม ซอย 5 เลียบคลองแม่พร่องทิศตะวันออก หมู่ที่ 2 บ้านต้นขาม ตำบลชัยจุมพล จำนวน 2 ช่วง ช่วงที่ 1 ขนาดกว้าง 4.00 เมตร ยาว 695.00 เมตร หนา 0.15 เมตร หรือมีพื้นที่ไม่น้อยกว่า 2,780.00 ตารางเมตร ช่วงที่ 2 ขนาดกว้าง 4.00 เมตร ยาว 1,675.00 เมตร หนา 0.15 เมตร หรือมีพื้นที่ไม่น้อยกว่า 6,700.00 ตารางเมตร องค์การบริหารส่วนตำบลชัยจุมพล อำเภอลับแล จังหวัดอุตรดิตถ์</t>
  </si>
  <si>
    <t>อบต.ฝายหลวง</t>
  </si>
  <si>
    <t>15008370001004201995</t>
  </si>
  <si>
    <t>ก่อสร้างระบบประปาหมู่บ้านแบบบาดาลขนาดใหญ่ ตามแบบมาตรฐานกรมทรัพยากรน้ำ บ้านวัดป่า หมู่ที่ 9 ตำบลฝายหลวง องค์การบริหารส่วนตำบลฝายหลวง อำเภอลับแล จังหวัดอุตรดิตถ์</t>
  </si>
  <si>
    <t>15008370001004200370</t>
  </si>
  <si>
    <t>ก่อสร้างสนามฟุตซอล บ้านม่อนป่างิ้ว หมู่ที่ 4 ตำบลฝายหลวง องค์การบริหารส่วนตำบลฝายหลวง อำเภอลับแล จังหวัดอุตรดิตถ์</t>
  </si>
  <si>
    <t>1500837000100420C093</t>
  </si>
  <si>
    <t>พัฒนาแหล่งท่องเที่ยวเชิงเกษตร โดยติดตั้งชุดเสาไฟแอลอีดีพลังงานแสงอาทิตย์ ตามถนนรหัสทางหลวงท้องถิ่น อต.ถ.64-001 สายทางห้วยหวาย - หนองข่อย หมู่ที่ 11 บ้านทุ่งพัฒนา องค์การบริหารส่วนตำบลฝายหลวง อำเภอลับแล จังหวัดอุตรดิตถ์</t>
  </si>
  <si>
    <t>อบต.แม่พูล</t>
  </si>
  <si>
    <t>15008370001004201996</t>
  </si>
  <si>
    <t>ก่อสร้างระบบประปาหมู่บ้านแบบบาดาลขนาดใหญ่ ตามแบบมาตรฐานกรมทรัพยากรน้ำ บ้านต้นเกลือ หมู่ที่ 4 ตำบลแม่พูล องค์การบริหารส่วนตำบลแม่พูล อำเภอลับแล จังหวัดอุตรดิตถ์</t>
  </si>
  <si>
    <t>15008370001004201997</t>
  </si>
  <si>
    <t>ก่อสร้างระบบประปาหมู่บ้านแบบบาดาลขนาดใหญ่ ตามแบบมาตรฐานกรมทรัพยากรน้ำ บ้านผามูบ หมู่ที่ 7 ตำบลแม่พูล องค์การบริหารส่วนตำบลแม่พูล อำเภอลับแล จังหวัดอุตรดิตถ์</t>
  </si>
  <si>
    <t>15008370001004201090</t>
  </si>
  <si>
    <t>ระบบผลิตน้ำประปา ขนาดใหญ่ กำลังการผลิต 10 ลูกบาศก์เมตรต่อชั่วโมง บ้านผามูบ หมู่ที่ 7 ตำบลแม่พูล องค์การบริหารส่วนตำบลแม่พูล อำเภอลับแล จังหวัดอุตรดิตถ์</t>
  </si>
  <si>
    <t>รวมทั้งสิ้น</t>
  </si>
  <si>
    <t>ลงชื่อ</t>
  </si>
  <si>
    <t>ผู้รายงาน</t>
  </si>
  <si>
    <t xml:space="preserve">       ลงชื่อ                                                     ผู้ตรวจสอบ</t>
  </si>
  <si>
    <t xml:space="preserve">           ลงชื่อ                                               ผู้รับรอง</t>
  </si>
  <si>
    <t>(.................................................................)</t>
  </si>
  <si>
    <t>(...........................................................................)</t>
  </si>
  <si>
    <t xml:space="preserve">            (.........................................................................)</t>
  </si>
  <si>
    <t>ตำแหน่ง...........................................</t>
  </si>
  <si>
    <t>รวม</t>
  </si>
  <si>
    <t>(............................................................)</t>
  </si>
  <si>
    <t xml:space="preserve">        นายก...................................</t>
  </si>
  <si>
    <t xml:space="preserve">      นายก...................................</t>
  </si>
  <si>
    <t>ตำแหน่ง..............................................................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</si>
</sst>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rgb="FF0000FF"/>
      <name val="TH SarabunPSK"/>
      <family val="2"/>
    </font>
    <font>
      <b/>
      <sz val="22"/>
      <name val="TH SarabunPSK"/>
      <family val="2"/>
    </font>
    <font>
      <b/>
      <sz val="24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BF7FF"/>
        <bgColor indexed="64"/>
      </patternFill>
    </fill>
    <fill>
      <patternFill patternType="solid">
        <fgColor rgb="FFE4FCE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52F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</cellStyleXfs>
  <cellXfs count="44">
    <xf numFmtId="0" fontId="0" fillId="0" borderId="0" xfId="0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1" xfId="1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43" fontId="3" fillId="2" borderId="1" xfId="1" applyFont="1" applyFill="1" applyBorder="1" applyAlignment="1">
      <alignment vertical="top"/>
    </xf>
    <xf numFmtId="187" fontId="3" fillId="0" borderId="1" xfId="1" applyNumberFormat="1" applyFont="1" applyBorder="1" applyAlignment="1">
      <alignment vertical="top"/>
    </xf>
    <xf numFmtId="187" fontId="3" fillId="0" borderId="1" xfId="1" applyNumberFormat="1" applyFont="1" applyBorder="1" applyAlignment="1">
      <alignment vertical="top" shrinkToFit="1"/>
    </xf>
    <xf numFmtId="0" fontId="12" fillId="0" borderId="1" xfId="0" applyFont="1" applyBorder="1" applyAlignment="1">
      <alignment horizontal="center" vertical="top" shrinkToFit="1"/>
    </xf>
    <xf numFmtId="3" fontId="1" fillId="0" borderId="1" xfId="3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top" shrinkToFit="1"/>
    </xf>
    <xf numFmtId="43" fontId="3" fillId="3" borderId="1" xfId="1" applyFont="1" applyFill="1" applyBorder="1" applyAlignment="1">
      <alignment vertical="top"/>
    </xf>
    <xf numFmtId="187" fontId="4" fillId="4" borderId="1" xfId="1" applyNumberFormat="1" applyFont="1" applyFill="1" applyBorder="1" applyAlignment="1">
      <alignment vertical="top" shrinkToFit="1"/>
    </xf>
    <xf numFmtId="43" fontId="4" fillId="4" borderId="1" xfId="1" applyFont="1" applyFill="1" applyBorder="1" applyAlignment="1">
      <alignment vertical="top" shrinkToFi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4" borderId="2" xfId="0" applyFont="1" applyFill="1" applyBorder="1" applyAlignment="1">
      <alignment horizontal="center" vertical="top" shrinkToFit="1"/>
    </xf>
    <xf numFmtId="0" fontId="4" fillId="4" borderId="3" xfId="0" applyFont="1" applyFill="1" applyBorder="1" applyAlignment="1">
      <alignment horizontal="center" vertical="top" shrinkToFit="1"/>
    </xf>
    <xf numFmtId="0" fontId="4" fillId="4" borderId="4" xfId="0" applyFont="1" applyFill="1" applyBorder="1" applyAlignment="1">
      <alignment horizontal="center" vertical="top" shrinkToFi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colors>
    <mruColors>
      <color rgb="FFDBDBDB"/>
      <color rgb="FF52FCD4"/>
      <color rgb="FFB6B6B6"/>
      <color rgb="FFE4FCE5"/>
      <color rgb="FFFFFFCC"/>
      <color rgb="FF0000FF"/>
      <color rgb="FFBDD5F1"/>
      <color rgb="FFFFD9FF"/>
      <color rgb="FFC2FEF0"/>
      <color rgb="FF99A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tabSelected="1" view="pageBreakPreview" zoomScale="70" zoomScaleNormal="70" zoomScaleSheetLayoutView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62" sqref="K62"/>
    </sheetView>
  </sheetViews>
  <sheetFormatPr defaultColWidth="9" defaultRowHeight="24" x14ac:dyDescent="0.2"/>
  <cols>
    <col min="1" max="1" width="7.125" style="2" customWidth="1"/>
    <col min="2" max="3" width="13.875" style="3" customWidth="1"/>
    <col min="4" max="4" width="14.875" style="3" customWidth="1"/>
    <col min="5" max="5" width="21.5" style="3" bestFit="1" customWidth="1"/>
    <col min="6" max="6" width="36.125" style="3" customWidth="1"/>
    <col min="7" max="9" width="15" style="3" customWidth="1"/>
    <col min="10" max="11" width="15" style="2" customWidth="1"/>
    <col min="12" max="12" width="18" style="2" customWidth="1"/>
    <col min="13" max="13" width="15" style="2" customWidth="1"/>
    <col min="14" max="14" width="28.25" style="2" customWidth="1"/>
    <col min="15" max="15" width="19.625" style="2" customWidth="1"/>
    <col min="16" max="16384" width="9" style="2"/>
  </cols>
  <sheetData>
    <row r="1" spans="1:15" x14ac:dyDescent="0.2">
      <c r="N1" s="27" t="s">
        <v>0</v>
      </c>
    </row>
    <row r="2" spans="1:15" s="1" customFormat="1" ht="30.75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x14ac:dyDescent="0.2">
      <c r="A3" s="7"/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7"/>
      <c r="N3" s="7"/>
    </row>
    <row r="4" spans="1:15" ht="21" customHeight="1" x14ac:dyDescent="0.2">
      <c r="A4" s="35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9" t="s">
        <v>7</v>
      </c>
      <c r="G4" s="37" t="s">
        <v>8</v>
      </c>
      <c r="H4" s="40" t="s">
        <v>9</v>
      </c>
      <c r="I4" s="40"/>
      <c r="J4" s="40"/>
      <c r="K4" s="40"/>
      <c r="L4" s="40"/>
      <c r="M4" s="41" t="s">
        <v>10</v>
      </c>
      <c r="N4" s="33" t="s">
        <v>11</v>
      </c>
    </row>
    <row r="5" spans="1:15" ht="72" x14ac:dyDescent="0.2">
      <c r="A5" s="35"/>
      <c r="B5" s="36"/>
      <c r="C5" s="36"/>
      <c r="D5" s="36"/>
      <c r="E5" s="38"/>
      <c r="F5" s="39"/>
      <c r="G5" s="37"/>
      <c r="H5" s="26" t="s">
        <v>12</v>
      </c>
      <c r="I5" s="26" t="s">
        <v>13</v>
      </c>
      <c r="J5" s="26" t="s">
        <v>14</v>
      </c>
      <c r="K5" s="25" t="s">
        <v>15</v>
      </c>
      <c r="L5" s="26" t="s">
        <v>16</v>
      </c>
      <c r="M5" s="41"/>
      <c r="N5" s="33"/>
      <c r="O5" s="20" t="s">
        <v>17</v>
      </c>
    </row>
    <row r="6" spans="1:15" ht="168" x14ac:dyDescent="0.2">
      <c r="A6" s="19">
        <f>SUBTOTAL(3,$B$6:B6)*1</f>
        <v>1</v>
      </c>
      <c r="B6" s="4" t="s">
        <v>18</v>
      </c>
      <c r="C6" s="4" t="s">
        <v>19</v>
      </c>
      <c r="D6" s="4" t="s">
        <v>20</v>
      </c>
      <c r="E6" s="18" t="s">
        <v>21</v>
      </c>
      <c r="F6" s="12" t="s">
        <v>22</v>
      </c>
      <c r="G6" s="16">
        <v>1189000</v>
      </c>
      <c r="H6" s="9"/>
      <c r="I6" s="9">
        <f t="shared" ref="I6:I32" si="0">G6-H6</f>
        <v>1189000</v>
      </c>
      <c r="J6" s="9"/>
      <c r="K6" s="9"/>
      <c r="L6" s="9">
        <f t="shared" ref="L6:L32" si="1">ROUND(SUM(G6-(H6+J6+K6)),2)</f>
        <v>1189000</v>
      </c>
      <c r="M6" s="22"/>
      <c r="N6" s="12"/>
      <c r="O6" s="21" t="s">
        <v>23</v>
      </c>
    </row>
    <row r="7" spans="1:15" ht="72" x14ac:dyDescent="0.2">
      <c r="A7" s="19">
        <f>SUBTOTAL(3,$B$6:B7)*1</f>
        <v>2</v>
      </c>
      <c r="B7" s="4" t="s">
        <v>18</v>
      </c>
      <c r="C7" s="4" t="s">
        <v>24</v>
      </c>
      <c r="D7" s="4" t="s">
        <v>25</v>
      </c>
      <c r="E7" s="18" t="s">
        <v>26</v>
      </c>
      <c r="F7" s="12" t="s">
        <v>27</v>
      </c>
      <c r="G7" s="16">
        <v>9563900</v>
      </c>
      <c r="H7" s="9"/>
      <c r="I7" s="9">
        <f t="shared" si="0"/>
        <v>9563900</v>
      </c>
      <c r="J7" s="9"/>
      <c r="K7" s="9"/>
      <c r="L7" s="9">
        <f t="shared" si="1"/>
        <v>9563900</v>
      </c>
      <c r="M7" s="22"/>
      <c r="N7" s="12"/>
      <c r="O7" s="21" t="s">
        <v>28</v>
      </c>
    </row>
    <row r="8" spans="1:15" ht="72" x14ac:dyDescent="0.2">
      <c r="A8" s="19">
        <f>SUBTOTAL(3,$B$6:B8)*1</f>
        <v>3</v>
      </c>
      <c r="B8" s="4" t="s">
        <v>18</v>
      </c>
      <c r="C8" s="4" t="s">
        <v>24</v>
      </c>
      <c r="D8" s="4" t="s">
        <v>25</v>
      </c>
      <c r="E8" s="18" t="s">
        <v>29</v>
      </c>
      <c r="F8" s="12" t="s">
        <v>30</v>
      </c>
      <c r="G8" s="16">
        <v>268000</v>
      </c>
      <c r="H8" s="9">
        <v>267900</v>
      </c>
      <c r="I8" s="9">
        <f t="shared" si="0"/>
        <v>100</v>
      </c>
      <c r="J8" s="9"/>
      <c r="K8" s="9"/>
      <c r="L8" s="9">
        <f t="shared" si="1"/>
        <v>100</v>
      </c>
      <c r="M8" s="22">
        <v>100</v>
      </c>
      <c r="N8" s="12"/>
      <c r="O8" s="21" t="s">
        <v>23</v>
      </c>
    </row>
    <row r="9" spans="1:15" ht="120" x14ac:dyDescent="0.2">
      <c r="A9" s="19">
        <f>SUBTOTAL(3,$B$6:B9)*1</f>
        <v>4</v>
      </c>
      <c r="B9" s="4" t="s">
        <v>18</v>
      </c>
      <c r="C9" s="4" t="s">
        <v>24</v>
      </c>
      <c r="D9" s="4" t="s">
        <v>25</v>
      </c>
      <c r="E9" s="18" t="s">
        <v>31</v>
      </c>
      <c r="F9" s="12" t="s">
        <v>32</v>
      </c>
      <c r="G9" s="16">
        <v>151000</v>
      </c>
      <c r="H9" s="9">
        <v>150900</v>
      </c>
      <c r="I9" s="9">
        <f t="shared" si="0"/>
        <v>100</v>
      </c>
      <c r="J9" s="9"/>
      <c r="K9" s="9"/>
      <c r="L9" s="9">
        <f t="shared" si="1"/>
        <v>100</v>
      </c>
      <c r="M9" s="22">
        <v>100</v>
      </c>
      <c r="N9" s="12"/>
      <c r="O9" s="21" t="s">
        <v>23</v>
      </c>
    </row>
    <row r="10" spans="1:15" ht="192" x14ac:dyDescent="0.2">
      <c r="A10" s="19">
        <f>SUBTOTAL(3,$B$6:B10)*1</f>
        <v>5</v>
      </c>
      <c r="B10" s="4" t="s">
        <v>18</v>
      </c>
      <c r="C10" s="4" t="s">
        <v>24</v>
      </c>
      <c r="D10" s="4" t="s">
        <v>33</v>
      </c>
      <c r="E10" s="18" t="s">
        <v>34</v>
      </c>
      <c r="F10" s="12" t="s">
        <v>35</v>
      </c>
      <c r="G10" s="16">
        <v>7956000</v>
      </c>
      <c r="H10" s="9"/>
      <c r="I10" s="9">
        <f t="shared" si="0"/>
        <v>7956000</v>
      </c>
      <c r="J10" s="9"/>
      <c r="K10" s="9"/>
      <c r="L10" s="9">
        <f t="shared" si="1"/>
        <v>7956000</v>
      </c>
      <c r="M10" s="22"/>
      <c r="N10" s="12"/>
      <c r="O10" s="21" t="s">
        <v>36</v>
      </c>
    </row>
    <row r="11" spans="1:15" ht="96" x14ac:dyDescent="0.2">
      <c r="A11" s="19">
        <f>SUBTOTAL(3,$B$6:B11)*1</f>
        <v>6</v>
      </c>
      <c r="B11" s="4" t="s">
        <v>18</v>
      </c>
      <c r="C11" s="4" t="s">
        <v>24</v>
      </c>
      <c r="D11" s="4" t="s">
        <v>37</v>
      </c>
      <c r="E11" s="18" t="s">
        <v>38</v>
      </c>
      <c r="F11" s="12" t="s">
        <v>39</v>
      </c>
      <c r="G11" s="16">
        <v>8392300</v>
      </c>
      <c r="H11" s="9"/>
      <c r="I11" s="9">
        <f t="shared" si="0"/>
        <v>8392300</v>
      </c>
      <c r="J11" s="9"/>
      <c r="K11" s="9"/>
      <c r="L11" s="9">
        <f t="shared" si="1"/>
        <v>8392300</v>
      </c>
      <c r="M11" s="22"/>
      <c r="N11" s="12"/>
      <c r="O11" s="21" t="s">
        <v>28</v>
      </c>
    </row>
    <row r="12" spans="1:15" ht="144" x14ac:dyDescent="0.2">
      <c r="A12" s="19">
        <f>SUBTOTAL(3,$B$6:B12)*1</f>
        <v>7</v>
      </c>
      <c r="B12" s="4" t="s">
        <v>18</v>
      </c>
      <c r="C12" s="4" t="s">
        <v>24</v>
      </c>
      <c r="D12" s="4" t="s">
        <v>37</v>
      </c>
      <c r="E12" s="18" t="s">
        <v>40</v>
      </c>
      <c r="F12" s="12" t="s">
        <v>41</v>
      </c>
      <c r="G12" s="16">
        <v>9990000</v>
      </c>
      <c r="H12" s="9"/>
      <c r="I12" s="9">
        <f t="shared" si="0"/>
        <v>9990000</v>
      </c>
      <c r="J12" s="9"/>
      <c r="K12" s="9"/>
      <c r="L12" s="9">
        <f t="shared" si="1"/>
        <v>9990000</v>
      </c>
      <c r="M12" s="22"/>
      <c r="N12" s="12"/>
      <c r="O12" s="21" t="s">
        <v>36</v>
      </c>
    </row>
    <row r="13" spans="1:15" ht="192" x14ac:dyDescent="0.2">
      <c r="A13" s="19">
        <f>SUBTOTAL(3,$B$6:B13)*1</f>
        <v>8</v>
      </c>
      <c r="B13" s="4" t="s">
        <v>18</v>
      </c>
      <c r="C13" s="4" t="s">
        <v>24</v>
      </c>
      <c r="D13" s="4" t="s">
        <v>42</v>
      </c>
      <c r="E13" s="18" t="s">
        <v>43</v>
      </c>
      <c r="F13" s="12" t="s">
        <v>44</v>
      </c>
      <c r="G13" s="16">
        <v>571000</v>
      </c>
      <c r="H13" s="9"/>
      <c r="I13" s="9">
        <f t="shared" si="0"/>
        <v>571000</v>
      </c>
      <c r="J13" s="9"/>
      <c r="K13" s="9"/>
      <c r="L13" s="9">
        <f t="shared" si="1"/>
        <v>571000</v>
      </c>
      <c r="M13" s="22"/>
      <c r="N13" s="12"/>
      <c r="O13" s="21" t="s">
        <v>23</v>
      </c>
    </row>
    <row r="14" spans="1:15" ht="192" x14ac:dyDescent="0.2">
      <c r="A14" s="19">
        <f>SUBTOTAL(3,$B$6:B14)*1</f>
        <v>9</v>
      </c>
      <c r="B14" s="4" t="s">
        <v>18</v>
      </c>
      <c r="C14" s="4" t="s">
        <v>24</v>
      </c>
      <c r="D14" s="4" t="s">
        <v>45</v>
      </c>
      <c r="E14" s="18" t="s">
        <v>46</v>
      </c>
      <c r="F14" s="12" t="s">
        <v>47</v>
      </c>
      <c r="G14" s="16">
        <v>2056000</v>
      </c>
      <c r="H14" s="9">
        <v>1771000</v>
      </c>
      <c r="I14" s="9">
        <f t="shared" si="0"/>
        <v>285000</v>
      </c>
      <c r="J14" s="9"/>
      <c r="K14" s="9"/>
      <c r="L14" s="9">
        <f t="shared" si="1"/>
        <v>285000</v>
      </c>
      <c r="M14" s="22">
        <v>285000</v>
      </c>
      <c r="N14" s="12"/>
      <c r="O14" s="21" t="s">
        <v>28</v>
      </c>
    </row>
    <row r="15" spans="1:15" ht="120" x14ac:dyDescent="0.2">
      <c r="A15" s="19">
        <f>SUBTOTAL(3,$B$6:B15)*1</f>
        <v>10</v>
      </c>
      <c r="B15" s="4" t="s">
        <v>18</v>
      </c>
      <c r="C15" s="4" t="s">
        <v>24</v>
      </c>
      <c r="D15" s="4" t="s">
        <v>48</v>
      </c>
      <c r="E15" s="18" t="s">
        <v>49</v>
      </c>
      <c r="F15" s="12" t="s">
        <v>50</v>
      </c>
      <c r="G15" s="16">
        <v>500000</v>
      </c>
      <c r="H15" s="9"/>
      <c r="I15" s="9">
        <f t="shared" si="0"/>
        <v>500000</v>
      </c>
      <c r="J15" s="9"/>
      <c r="K15" s="9"/>
      <c r="L15" s="9">
        <f t="shared" si="1"/>
        <v>500000</v>
      </c>
      <c r="M15" s="22"/>
      <c r="N15" s="12"/>
      <c r="O15" s="21" t="s">
        <v>28</v>
      </c>
    </row>
    <row r="16" spans="1:15" ht="120" x14ac:dyDescent="0.2">
      <c r="A16" s="19">
        <f>SUBTOTAL(3,$B$6:B16)*1</f>
        <v>11</v>
      </c>
      <c r="B16" s="4" t="s">
        <v>18</v>
      </c>
      <c r="C16" s="4" t="s">
        <v>24</v>
      </c>
      <c r="D16" s="4" t="s">
        <v>48</v>
      </c>
      <c r="E16" s="18" t="s">
        <v>51</v>
      </c>
      <c r="F16" s="12" t="s">
        <v>52</v>
      </c>
      <c r="G16" s="16">
        <v>500000</v>
      </c>
      <c r="H16" s="9"/>
      <c r="I16" s="9">
        <f t="shared" si="0"/>
        <v>500000</v>
      </c>
      <c r="J16" s="9"/>
      <c r="K16" s="9"/>
      <c r="L16" s="9">
        <f t="shared" si="1"/>
        <v>500000</v>
      </c>
      <c r="M16" s="22"/>
      <c r="N16" s="12"/>
      <c r="O16" s="21" t="s">
        <v>28</v>
      </c>
    </row>
    <row r="17" spans="1:15" ht="120" x14ac:dyDescent="0.2">
      <c r="A17" s="19">
        <f>SUBTOTAL(3,$B$6:B17)*1</f>
        <v>12</v>
      </c>
      <c r="B17" s="4" t="s">
        <v>18</v>
      </c>
      <c r="C17" s="4" t="s">
        <v>24</v>
      </c>
      <c r="D17" s="4" t="s">
        <v>48</v>
      </c>
      <c r="E17" s="18" t="s">
        <v>53</v>
      </c>
      <c r="F17" s="12" t="s">
        <v>54</v>
      </c>
      <c r="G17" s="16">
        <v>500000</v>
      </c>
      <c r="H17" s="9"/>
      <c r="I17" s="9">
        <f t="shared" si="0"/>
        <v>500000</v>
      </c>
      <c r="J17" s="9"/>
      <c r="K17" s="9"/>
      <c r="L17" s="9">
        <f t="shared" si="1"/>
        <v>500000</v>
      </c>
      <c r="M17" s="22"/>
      <c r="N17" s="12"/>
      <c r="O17" s="21" t="s">
        <v>28</v>
      </c>
    </row>
    <row r="18" spans="1:15" ht="120" x14ac:dyDescent="0.2">
      <c r="A18" s="19">
        <f>SUBTOTAL(3,$B$6:B18)*1</f>
        <v>13</v>
      </c>
      <c r="B18" s="4" t="s">
        <v>18</v>
      </c>
      <c r="C18" s="4" t="s">
        <v>24</v>
      </c>
      <c r="D18" s="4" t="s">
        <v>48</v>
      </c>
      <c r="E18" s="18" t="s">
        <v>55</v>
      </c>
      <c r="F18" s="12" t="s">
        <v>56</v>
      </c>
      <c r="G18" s="16">
        <v>500000</v>
      </c>
      <c r="H18" s="9"/>
      <c r="I18" s="9">
        <f t="shared" si="0"/>
        <v>500000</v>
      </c>
      <c r="J18" s="9"/>
      <c r="K18" s="9"/>
      <c r="L18" s="9">
        <f t="shared" si="1"/>
        <v>500000</v>
      </c>
      <c r="M18" s="22"/>
      <c r="N18" s="12"/>
      <c r="O18" s="21" t="s">
        <v>28</v>
      </c>
    </row>
    <row r="19" spans="1:15" ht="120" x14ac:dyDescent="0.2">
      <c r="A19" s="19">
        <f>SUBTOTAL(3,$B$6:B19)*1</f>
        <v>14</v>
      </c>
      <c r="B19" s="4" t="s">
        <v>18</v>
      </c>
      <c r="C19" s="4" t="s">
        <v>24</v>
      </c>
      <c r="D19" s="4" t="s">
        <v>48</v>
      </c>
      <c r="E19" s="18" t="s">
        <v>57</v>
      </c>
      <c r="F19" s="12" t="s">
        <v>58</v>
      </c>
      <c r="G19" s="16">
        <v>500000</v>
      </c>
      <c r="H19" s="9"/>
      <c r="I19" s="9">
        <f t="shared" si="0"/>
        <v>500000</v>
      </c>
      <c r="J19" s="9"/>
      <c r="K19" s="9"/>
      <c r="L19" s="9">
        <f t="shared" si="1"/>
        <v>500000</v>
      </c>
      <c r="M19" s="22"/>
      <c r="N19" s="12"/>
      <c r="O19" s="21" t="s">
        <v>28</v>
      </c>
    </row>
    <row r="20" spans="1:15" ht="120" x14ac:dyDescent="0.2">
      <c r="A20" s="19">
        <f>SUBTOTAL(3,$B$6:B20)*1</f>
        <v>15</v>
      </c>
      <c r="B20" s="4" t="s">
        <v>18</v>
      </c>
      <c r="C20" s="4" t="s">
        <v>24</v>
      </c>
      <c r="D20" s="4" t="s">
        <v>48</v>
      </c>
      <c r="E20" s="18" t="s">
        <v>59</v>
      </c>
      <c r="F20" s="12" t="s">
        <v>60</v>
      </c>
      <c r="G20" s="16">
        <v>500000</v>
      </c>
      <c r="H20" s="9"/>
      <c r="I20" s="9">
        <f t="shared" si="0"/>
        <v>500000</v>
      </c>
      <c r="J20" s="9"/>
      <c r="K20" s="9"/>
      <c r="L20" s="9">
        <f t="shared" si="1"/>
        <v>500000</v>
      </c>
      <c r="M20" s="22"/>
      <c r="N20" s="12"/>
      <c r="O20" s="21" t="s">
        <v>28</v>
      </c>
    </row>
    <row r="21" spans="1:15" ht="216" x14ac:dyDescent="0.2">
      <c r="A21" s="19">
        <f>SUBTOTAL(3,$B$6:B21)*1</f>
        <v>16</v>
      </c>
      <c r="B21" s="4" t="s">
        <v>18</v>
      </c>
      <c r="C21" s="4" t="s">
        <v>24</v>
      </c>
      <c r="D21" s="4" t="s">
        <v>61</v>
      </c>
      <c r="E21" s="18" t="s">
        <v>62</v>
      </c>
      <c r="F21" s="12" t="s">
        <v>63</v>
      </c>
      <c r="G21" s="16">
        <v>2600000</v>
      </c>
      <c r="H21" s="9">
        <v>2596000</v>
      </c>
      <c r="I21" s="9">
        <f t="shared" si="0"/>
        <v>4000</v>
      </c>
      <c r="J21" s="9"/>
      <c r="K21" s="9"/>
      <c r="L21" s="9">
        <f t="shared" si="1"/>
        <v>4000</v>
      </c>
      <c r="M21" s="22">
        <v>4000</v>
      </c>
      <c r="N21" s="12"/>
      <c r="O21" s="21" t="s">
        <v>28</v>
      </c>
    </row>
    <row r="22" spans="1:15" ht="96" x14ac:dyDescent="0.2">
      <c r="A22" s="19">
        <f>SUBTOTAL(3,$B$6:B22)*1</f>
        <v>17</v>
      </c>
      <c r="B22" s="4" t="s">
        <v>18</v>
      </c>
      <c r="C22" s="4" t="s">
        <v>24</v>
      </c>
      <c r="D22" s="4" t="s">
        <v>64</v>
      </c>
      <c r="E22" s="18" t="s">
        <v>65</v>
      </c>
      <c r="F22" s="12" t="s">
        <v>66</v>
      </c>
      <c r="G22" s="16">
        <v>4150000</v>
      </c>
      <c r="H22" s="9">
        <v>3738888</v>
      </c>
      <c r="I22" s="9">
        <f t="shared" si="0"/>
        <v>411112</v>
      </c>
      <c r="J22" s="9"/>
      <c r="K22" s="9"/>
      <c r="L22" s="9">
        <f t="shared" si="1"/>
        <v>411112</v>
      </c>
      <c r="M22" s="22">
        <v>411112</v>
      </c>
      <c r="N22" s="12"/>
      <c r="O22" s="21" t="s">
        <v>28</v>
      </c>
    </row>
    <row r="23" spans="1:15" ht="72" x14ac:dyDescent="0.2">
      <c r="A23" s="19">
        <f>SUBTOTAL(3,$B$6:B23)*1</f>
        <v>18</v>
      </c>
      <c r="B23" s="4" t="s">
        <v>18</v>
      </c>
      <c r="C23" s="4" t="s">
        <v>67</v>
      </c>
      <c r="D23" s="4" t="s">
        <v>68</v>
      </c>
      <c r="E23" s="18" t="s">
        <v>69</v>
      </c>
      <c r="F23" s="12" t="s">
        <v>70</v>
      </c>
      <c r="G23" s="16">
        <v>1685000</v>
      </c>
      <c r="H23" s="9"/>
      <c r="I23" s="9">
        <f t="shared" si="0"/>
        <v>1685000</v>
      </c>
      <c r="J23" s="9"/>
      <c r="K23" s="9"/>
      <c r="L23" s="9">
        <f t="shared" si="1"/>
        <v>1685000</v>
      </c>
      <c r="M23" s="22"/>
      <c r="N23" s="12"/>
      <c r="O23" s="21" t="s">
        <v>23</v>
      </c>
    </row>
    <row r="24" spans="1:15" ht="120" x14ac:dyDescent="0.2">
      <c r="A24" s="19">
        <f>SUBTOTAL(3,$B$6:B24)*1</f>
        <v>19</v>
      </c>
      <c r="B24" s="4" t="s">
        <v>18</v>
      </c>
      <c r="C24" s="4" t="s">
        <v>67</v>
      </c>
      <c r="D24" s="4" t="s">
        <v>71</v>
      </c>
      <c r="E24" s="18" t="s">
        <v>72</v>
      </c>
      <c r="F24" s="12" t="s">
        <v>73</v>
      </c>
      <c r="G24" s="16">
        <v>2500000</v>
      </c>
      <c r="H24" s="9"/>
      <c r="I24" s="9">
        <f t="shared" si="0"/>
        <v>2500000</v>
      </c>
      <c r="J24" s="9"/>
      <c r="K24" s="9"/>
      <c r="L24" s="9">
        <f t="shared" si="1"/>
        <v>2500000</v>
      </c>
      <c r="M24" s="22"/>
      <c r="N24" s="12"/>
      <c r="O24" s="21" t="s">
        <v>28</v>
      </c>
    </row>
    <row r="25" spans="1:15" ht="96" x14ac:dyDescent="0.2">
      <c r="A25" s="19">
        <f>SUBTOTAL(3,$B$6:B25)*1</f>
        <v>20</v>
      </c>
      <c r="B25" s="4" t="s">
        <v>18</v>
      </c>
      <c r="C25" s="4" t="s">
        <v>67</v>
      </c>
      <c r="D25" s="4" t="s">
        <v>74</v>
      </c>
      <c r="E25" s="18" t="s">
        <v>75</v>
      </c>
      <c r="F25" s="12" t="s">
        <v>76</v>
      </c>
      <c r="G25" s="16">
        <v>1838000</v>
      </c>
      <c r="H25" s="9"/>
      <c r="I25" s="9">
        <f t="shared" si="0"/>
        <v>1838000</v>
      </c>
      <c r="J25" s="9"/>
      <c r="K25" s="9"/>
      <c r="L25" s="9">
        <f t="shared" si="1"/>
        <v>1838000</v>
      </c>
      <c r="M25" s="22"/>
      <c r="N25" s="12"/>
      <c r="O25" s="21" t="s">
        <v>28</v>
      </c>
    </row>
    <row r="26" spans="1:15" ht="96" x14ac:dyDescent="0.2">
      <c r="A26" s="19">
        <f>SUBTOTAL(3,$B$6:B26)*1</f>
        <v>21</v>
      </c>
      <c r="B26" s="4" t="s">
        <v>18</v>
      </c>
      <c r="C26" s="4" t="s">
        <v>67</v>
      </c>
      <c r="D26" s="4" t="s">
        <v>77</v>
      </c>
      <c r="E26" s="18" t="s">
        <v>78</v>
      </c>
      <c r="F26" s="12" t="s">
        <v>79</v>
      </c>
      <c r="G26" s="16">
        <v>4854900</v>
      </c>
      <c r="H26" s="9">
        <v>4750000</v>
      </c>
      <c r="I26" s="9">
        <f t="shared" si="0"/>
        <v>104900</v>
      </c>
      <c r="J26" s="9"/>
      <c r="K26" s="9"/>
      <c r="L26" s="9">
        <f t="shared" si="1"/>
        <v>104900</v>
      </c>
      <c r="M26" s="22">
        <v>104900</v>
      </c>
      <c r="N26" s="12"/>
      <c r="O26" s="21" t="s">
        <v>28</v>
      </c>
    </row>
    <row r="27" spans="1:15" ht="120" x14ac:dyDescent="0.2">
      <c r="A27" s="19">
        <f>SUBTOTAL(3,$B$6:B27)*1</f>
        <v>22</v>
      </c>
      <c r="B27" s="4" t="s">
        <v>18</v>
      </c>
      <c r="C27" s="4" t="s">
        <v>67</v>
      </c>
      <c r="D27" s="4" t="s">
        <v>77</v>
      </c>
      <c r="E27" s="18" t="s">
        <v>80</v>
      </c>
      <c r="F27" s="12" t="s">
        <v>81</v>
      </c>
      <c r="G27" s="16">
        <v>7275800</v>
      </c>
      <c r="H27" s="9"/>
      <c r="I27" s="9">
        <f t="shared" si="0"/>
        <v>7275800</v>
      </c>
      <c r="J27" s="9"/>
      <c r="K27" s="9"/>
      <c r="L27" s="9">
        <f t="shared" si="1"/>
        <v>7275800</v>
      </c>
      <c r="M27" s="22"/>
      <c r="N27" s="12"/>
      <c r="O27" s="21" t="s">
        <v>28</v>
      </c>
    </row>
    <row r="28" spans="1:15" ht="168" x14ac:dyDescent="0.2">
      <c r="A28" s="19">
        <f>SUBTOTAL(3,$B$6:B28)*1</f>
        <v>23</v>
      </c>
      <c r="B28" s="4" t="s">
        <v>18</v>
      </c>
      <c r="C28" s="4" t="s">
        <v>67</v>
      </c>
      <c r="D28" s="4" t="s">
        <v>82</v>
      </c>
      <c r="E28" s="18" t="s">
        <v>83</v>
      </c>
      <c r="F28" s="12" t="s">
        <v>84</v>
      </c>
      <c r="G28" s="16">
        <v>6217000</v>
      </c>
      <c r="H28" s="9"/>
      <c r="I28" s="9">
        <f t="shared" si="0"/>
        <v>6217000</v>
      </c>
      <c r="J28" s="9"/>
      <c r="K28" s="9"/>
      <c r="L28" s="9">
        <f t="shared" si="1"/>
        <v>6217000</v>
      </c>
      <c r="M28" s="22"/>
      <c r="N28" s="12"/>
      <c r="O28" s="21" t="s">
        <v>28</v>
      </c>
    </row>
    <row r="29" spans="1:15" ht="120" x14ac:dyDescent="0.2">
      <c r="A29" s="19">
        <f>SUBTOTAL(3,$B$6:B29)*1</f>
        <v>24</v>
      </c>
      <c r="B29" s="4" t="s">
        <v>18</v>
      </c>
      <c r="C29" s="4" t="s">
        <v>85</v>
      </c>
      <c r="D29" s="4" t="s">
        <v>86</v>
      </c>
      <c r="E29" s="18" t="s">
        <v>87</v>
      </c>
      <c r="F29" s="12" t="s">
        <v>88</v>
      </c>
      <c r="G29" s="16">
        <v>2500000</v>
      </c>
      <c r="H29" s="9"/>
      <c r="I29" s="9">
        <f t="shared" si="0"/>
        <v>2500000</v>
      </c>
      <c r="J29" s="9"/>
      <c r="K29" s="9"/>
      <c r="L29" s="9">
        <f t="shared" si="1"/>
        <v>2500000</v>
      </c>
      <c r="M29" s="22"/>
      <c r="N29" s="12"/>
      <c r="O29" s="21" t="s">
        <v>28</v>
      </c>
    </row>
    <row r="30" spans="1:15" ht="120" x14ac:dyDescent="0.2">
      <c r="A30" s="19">
        <f>SUBTOTAL(3,$B$6:B30)*1</f>
        <v>25</v>
      </c>
      <c r="B30" s="4" t="s">
        <v>18</v>
      </c>
      <c r="C30" s="4" t="s">
        <v>89</v>
      </c>
      <c r="D30" s="4" t="s">
        <v>90</v>
      </c>
      <c r="E30" s="18" t="s">
        <v>91</v>
      </c>
      <c r="F30" s="12" t="s">
        <v>92</v>
      </c>
      <c r="G30" s="16">
        <v>2500000</v>
      </c>
      <c r="H30" s="9"/>
      <c r="I30" s="9">
        <f t="shared" si="0"/>
        <v>2500000</v>
      </c>
      <c r="J30" s="9"/>
      <c r="K30" s="9"/>
      <c r="L30" s="9">
        <f t="shared" si="1"/>
        <v>2500000</v>
      </c>
      <c r="M30" s="22"/>
      <c r="N30" s="12"/>
      <c r="O30" s="21" t="s">
        <v>28</v>
      </c>
    </row>
    <row r="31" spans="1:15" ht="168" x14ac:dyDescent="0.2">
      <c r="A31" s="19">
        <f>SUBTOTAL(3,$B$6:B31)*1</f>
        <v>26</v>
      </c>
      <c r="B31" s="4" t="s">
        <v>18</v>
      </c>
      <c r="C31" s="4" t="s">
        <v>89</v>
      </c>
      <c r="D31" s="4" t="s">
        <v>93</v>
      </c>
      <c r="E31" s="18" t="s">
        <v>94</v>
      </c>
      <c r="F31" s="12" t="s">
        <v>95</v>
      </c>
      <c r="G31" s="16">
        <v>2560000</v>
      </c>
      <c r="H31" s="9"/>
      <c r="I31" s="9">
        <f t="shared" si="0"/>
        <v>2560000</v>
      </c>
      <c r="J31" s="9"/>
      <c r="K31" s="9"/>
      <c r="L31" s="9">
        <f t="shared" si="1"/>
        <v>2560000</v>
      </c>
      <c r="M31" s="22"/>
      <c r="N31" s="12"/>
      <c r="O31" s="21" t="s">
        <v>28</v>
      </c>
    </row>
    <row r="32" spans="1:15" ht="96" x14ac:dyDescent="0.2">
      <c r="A32" s="19">
        <f>SUBTOTAL(3,$B$6:B32)*1</f>
        <v>27</v>
      </c>
      <c r="B32" s="4" t="s">
        <v>18</v>
      </c>
      <c r="C32" s="4" t="s">
        <v>89</v>
      </c>
      <c r="D32" s="4" t="s">
        <v>96</v>
      </c>
      <c r="E32" s="18" t="s">
        <v>97</v>
      </c>
      <c r="F32" s="12" t="s">
        <v>98</v>
      </c>
      <c r="G32" s="16">
        <v>432000</v>
      </c>
      <c r="H32" s="9">
        <v>430000</v>
      </c>
      <c r="I32" s="9">
        <f t="shared" si="0"/>
        <v>2000</v>
      </c>
      <c r="J32" s="9"/>
      <c r="K32" s="9"/>
      <c r="L32" s="9">
        <f t="shared" si="1"/>
        <v>2000</v>
      </c>
      <c r="M32" s="22">
        <v>2000</v>
      </c>
      <c r="N32" s="12"/>
      <c r="O32" s="21" t="s">
        <v>28</v>
      </c>
    </row>
    <row r="33" spans="1:15" ht="192" x14ac:dyDescent="0.2">
      <c r="A33" s="19">
        <f>SUBTOTAL(3,$B$6:B33)*1</f>
        <v>28</v>
      </c>
      <c r="B33" s="4" t="s">
        <v>18</v>
      </c>
      <c r="C33" s="4" t="s">
        <v>89</v>
      </c>
      <c r="D33" s="4" t="s">
        <v>99</v>
      </c>
      <c r="E33" s="18" t="s">
        <v>100</v>
      </c>
      <c r="F33" s="12" t="s">
        <v>101</v>
      </c>
      <c r="G33" s="16">
        <v>7327000</v>
      </c>
      <c r="H33" s="9">
        <v>6897900</v>
      </c>
      <c r="I33" s="9">
        <f t="shared" ref="I33:I57" si="2">G33-H33</f>
        <v>429100</v>
      </c>
      <c r="J33" s="9"/>
      <c r="K33" s="9"/>
      <c r="L33" s="9">
        <f t="shared" ref="L33:L57" si="3">ROUND(SUM(G33-(H33+J33+K33)),2)</f>
        <v>429100</v>
      </c>
      <c r="M33" s="22">
        <v>429100</v>
      </c>
      <c r="N33" s="12"/>
      <c r="O33" s="21" t="s">
        <v>28</v>
      </c>
    </row>
    <row r="34" spans="1:15" ht="168" x14ac:dyDescent="0.2">
      <c r="A34" s="19">
        <f>SUBTOTAL(3,$B$6:B34)*1</f>
        <v>29</v>
      </c>
      <c r="B34" s="4" t="s">
        <v>18</v>
      </c>
      <c r="C34" s="4" t="s">
        <v>102</v>
      </c>
      <c r="D34" s="4" t="s">
        <v>103</v>
      </c>
      <c r="E34" s="18" t="s">
        <v>104</v>
      </c>
      <c r="F34" s="12" t="s">
        <v>105</v>
      </c>
      <c r="G34" s="16">
        <v>497000</v>
      </c>
      <c r="H34" s="9"/>
      <c r="I34" s="9">
        <f t="shared" si="2"/>
        <v>497000</v>
      </c>
      <c r="J34" s="9"/>
      <c r="K34" s="9"/>
      <c r="L34" s="9">
        <f t="shared" si="3"/>
        <v>497000</v>
      </c>
      <c r="M34" s="22"/>
      <c r="N34" s="12"/>
      <c r="O34" s="21" t="s">
        <v>23</v>
      </c>
    </row>
    <row r="35" spans="1:15" ht="168" x14ac:dyDescent="0.2">
      <c r="A35" s="19">
        <f>SUBTOTAL(3,$B$6:B35)*1</f>
        <v>30</v>
      </c>
      <c r="B35" s="4" t="s">
        <v>18</v>
      </c>
      <c r="C35" s="4" t="s">
        <v>102</v>
      </c>
      <c r="D35" s="4" t="s">
        <v>106</v>
      </c>
      <c r="E35" s="18" t="s">
        <v>107</v>
      </c>
      <c r="F35" s="12" t="s">
        <v>108</v>
      </c>
      <c r="G35" s="16">
        <v>466000</v>
      </c>
      <c r="H35" s="9"/>
      <c r="I35" s="9">
        <f t="shared" si="2"/>
        <v>466000</v>
      </c>
      <c r="J35" s="9"/>
      <c r="K35" s="9"/>
      <c r="L35" s="9">
        <f t="shared" si="3"/>
        <v>466000</v>
      </c>
      <c r="M35" s="22"/>
      <c r="N35" s="12"/>
      <c r="O35" s="21" t="s">
        <v>28</v>
      </c>
    </row>
    <row r="36" spans="1:15" ht="168" x14ac:dyDescent="0.2">
      <c r="A36" s="19">
        <f>SUBTOTAL(3,$B$6:B36)*1</f>
        <v>31</v>
      </c>
      <c r="B36" s="4" t="s">
        <v>18</v>
      </c>
      <c r="C36" s="4" t="s">
        <v>102</v>
      </c>
      <c r="D36" s="4" t="s">
        <v>106</v>
      </c>
      <c r="E36" s="18" t="s">
        <v>109</v>
      </c>
      <c r="F36" s="12" t="s">
        <v>110</v>
      </c>
      <c r="G36" s="16">
        <v>483000</v>
      </c>
      <c r="H36" s="9"/>
      <c r="I36" s="9">
        <f t="shared" si="2"/>
        <v>483000</v>
      </c>
      <c r="J36" s="9"/>
      <c r="K36" s="9"/>
      <c r="L36" s="9">
        <f t="shared" si="3"/>
        <v>483000</v>
      </c>
      <c r="M36" s="22"/>
      <c r="N36" s="12"/>
      <c r="O36" s="21" t="s">
        <v>28</v>
      </c>
    </row>
    <row r="37" spans="1:15" ht="168" x14ac:dyDescent="0.2">
      <c r="A37" s="19">
        <f>SUBTOTAL(3,$B$6:B37)*1</f>
        <v>32</v>
      </c>
      <c r="B37" s="4" t="s">
        <v>18</v>
      </c>
      <c r="C37" s="4" t="s">
        <v>102</v>
      </c>
      <c r="D37" s="4" t="s">
        <v>111</v>
      </c>
      <c r="E37" s="18" t="s">
        <v>112</v>
      </c>
      <c r="F37" s="12" t="s">
        <v>113</v>
      </c>
      <c r="G37" s="16">
        <v>402000</v>
      </c>
      <c r="H37" s="9"/>
      <c r="I37" s="9">
        <f t="shared" si="2"/>
        <v>402000</v>
      </c>
      <c r="J37" s="9"/>
      <c r="K37" s="9"/>
      <c r="L37" s="9">
        <f t="shared" si="3"/>
        <v>402000</v>
      </c>
      <c r="M37" s="22"/>
      <c r="N37" s="12"/>
      <c r="O37" s="21" t="s">
        <v>28</v>
      </c>
    </row>
    <row r="38" spans="1:15" ht="240" x14ac:dyDescent="0.2">
      <c r="A38" s="19">
        <f>SUBTOTAL(3,$B$6:B38)*1</f>
        <v>33</v>
      </c>
      <c r="B38" s="4" t="s">
        <v>18</v>
      </c>
      <c r="C38" s="4" t="s">
        <v>114</v>
      </c>
      <c r="D38" s="4" t="s">
        <v>115</v>
      </c>
      <c r="E38" s="18" t="s">
        <v>116</v>
      </c>
      <c r="F38" s="12" t="s">
        <v>117</v>
      </c>
      <c r="G38" s="16">
        <v>4740000</v>
      </c>
      <c r="H38" s="9">
        <v>3813000</v>
      </c>
      <c r="I38" s="9">
        <f t="shared" si="2"/>
        <v>927000</v>
      </c>
      <c r="J38" s="9"/>
      <c r="K38" s="9"/>
      <c r="L38" s="9">
        <f t="shared" si="3"/>
        <v>927000</v>
      </c>
      <c r="M38" s="22">
        <v>927000</v>
      </c>
      <c r="N38" s="12"/>
      <c r="O38" s="21" t="s">
        <v>28</v>
      </c>
    </row>
    <row r="39" spans="1:15" ht="72" x14ac:dyDescent="0.2">
      <c r="A39" s="19">
        <f>SUBTOTAL(3,$B$6:B39)*1</f>
        <v>34</v>
      </c>
      <c r="B39" s="4" t="s">
        <v>18</v>
      </c>
      <c r="C39" s="4" t="s">
        <v>114</v>
      </c>
      <c r="D39" s="4" t="s">
        <v>118</v>
      </c>
      <c r="E39" s="18" t="s">
        <v>119</v>
      </c>
      <c r="F39" s="12" t="s">
        <v>120</v>
      </c>
      <c r="G39" s="16">
        <v>4900000</v>
      </c>
      <c r="H39" s="9"/>
      <c r="I39" s="9">
        <f t="shared" si="2"/>
        <v>4900000</v>
      </c>
      <c r="J39" s="9"/>
      <c r="K39" s="9"/>
      <c r="L39" s="9">
        <f t="shared" si="3"/>
        <v>4900000</v>
      </c>
      <c r="M39" s="22"/>
      <c r="N39" s="12"/>
      <c r="O39" s="21" t="s">
        <v>28</v>
      </c>
    </row>
    <row r="40" spans="1:15" ht="144" x14ac:dyDescent="0.2">
      <c r="A40" s="19">
        <f>SUBTOTAL(3,$B$6:B40)*1</f>
        <v>35</v>
      </c>
      <c r="B40" s="4" t="s">
        <v>18</v>
      </c>
      <c r="C40" s="4" t="s">
        <v>114</v>
      </c>
      <c r="D40" s="4" t="s">
        <v>118</v>
      </c>
      <c r="E40" s="18" t="s">
        <v>121</v>
      </c>
      <c r="F40" s="12" t="s">
        <v>122</v>
      </c>
      <c r="G40" s="16">
        <v>2610000</v>
      </c>
      <c r="H40" s="9">
        <v>1989000</v>
      </c>
      <c r="I40" s="9">
        <f t="shared" si="2"/>
        <v>621000</v>
      </c>
      <c r="J40" s="9"/>
      <c r="K40" s="9"/>
      <c r="L40" s="9">
        <f t="shared" si="3"/>
        <v>621000</v>
      </c>
      <c r="M40" s="22">
        <v>621000</v>
      </c>
      <c r="N40" s="12"/>
      <c r="O40" s="21" t="s">
        <v>28</v>
      </c>
    </row>
    <row r="41" spans="1:15" ht="240" x14ac:dyDescent="0.2">
      <c r="A41" s="19">
        <f>SUBTOTAL(3,$B$6:B41)*1</f>
        <v>36</v>
      </c>
      <c r="B41" s="4" t="s">
        <v>18</v>
      </c>
      <c r="C41" s="4" t="s">
        <v>114</v>
      </c>
      <c r="D41" s="4" t="s">
        <v>118</v>
      </c>
      <c r="E41" s="18" t="s">
        <v>123</v>
      </c>
      <c r="F41" s="12" t="s">
        <v>124</v>
      </c>
      <c r="G41" s="16">
        <v>1046500</v>
      </c>
      <c r="H41" s="9"/>
      <c r="I41" s="9">
        <f t="shared" si="2"/>
        <v>1046500</v>
      </c>
      <c r="J41" s="9"/>
      <c r="K41" s="9"/>
      <c r="L41" s="9">
        <f t="shared" si="3"/>
        <v>1046500</v>
      </c>
      <c r="M41" s="22"/>
      <c r="N41" s="12"/>
      <c r="O41" s="21" t="s">
        <v>28</v>
      </c>
    </row>
    <row r="42" spans="1:15" ht="72" x14ac:dyDescent="0.2">
      <c r="A42" s="19">
        <f>SUBTOTAL(3,$B$6:B42)*1</f>
        <v>37</v>
      </c>
      <c r="B42" s="4" t="s">
        <v>18</v>
      </c>
      <c r="C42" s="4" t="s">
        <v>114</v>
      </c>
      <c r="D42" s="4" t="s">
        <v>125</v>
      </c>
      <c r="E42" s="18" t="s">
        <v>126</v>
      </c>
      <c r="F42" s="12" t="s">
        <v>127</v>
      </c>
      <c r="G42" s="16">
        <v>1524000</v>
      </c>
      <c r="H42" s="9">
        <v>934900</v>
      </c>
      <c r="I42" s="9">
        <f t="shared" si="2"/>
        <v>589100</v>
      </c>
      <c r="J42" s="9"/>
      <c r="K42" s="9"/>
      <c r="L42" s="9">
        <f t="shared" si="3"/>
        <v>589100</v>
      </c>
      <c r="M42" s="22">
        <v>589100</v>
      </c>
      <c r="N42" s="12"/>
      <c r="O42" s="21" t="s">
        <v>28</v>
      </c>
    </row>
    <row r="43" spans="1:15" ht="72" x14ac:dyDescent="0.2">
      <c r="A43" s="19">
        <f>SUBTOTAL(3,$B$6:B43)*1</f>
        <v>38</v>
      </c>
      <c r="B43" s="4" t="s">
        <v>18</v>
      </c>
      <c r="C43" s="4" t="s">
        <v>114</v>
      </c>
      <c r="D43" s="4" t="s">
        <v>125</v>
      </c>
      <c r="E43" s="18" t="s">
        <v>128</v>
      </c>
      <c r="F43" s="12" t="s">
        <v>129</v>
      </c>
      <c r="G43" s="16">
        <v>2134700</v>
      </c>
      <c r="H43" s="9"/>
      <c r="I43" s="9">
        <f t="shared" si="2"/>
        <v>2134700</v>
      </c>
      <c r="J43" s="9"/>
      <c r="K43" s="9"/>
      <c r="L43" s="9">
        <f t="shared" si="3"/>
        <v>2134700</v>
      </c>
      <c r="M43" s="22"/>
      <c r="N43" s="12"/>
      <c r="O43" s="21" t="s">
        <v>28</v>
      </c>
    </row>
    <row r="44" spans="1:15" ht="72" x14ac:dyDescent="0.2">
      <c r="A44" s="19">
        <f>SUBTOTAL(3,$B$6:B44)*1</f>
        <v>39</v>
      </c>
      <c r="B44" s="4" t="s">
        <v>18</v>
      </c>
      <c r="C44" s="4" t="s">
        <v>114</v>
      </c>
      <c r="D44" s="4" t="s">
        <v>125</v>
      </c>
      <c r="E44" s="18" t="s">
        <v>130</v>
      </c>
      <c r="F44" s="12" t="s">
        <v>129</v>
      </c>
      <c r="G44" s="16">
        <v>3703600</v>
      </c>
      <c r="H44" s="9"/>
      <c r="I44" s="9">
        <f t="shared" si="2"/>
        <v>3703600</v>
      </c>
      <c r="J44" s="9"/>
      <c r="K44" s="9"/>
      <c r="L44" s="9">
        <f t="shared" si="3"/>
        <v>3703600</v>
      </c>
      <c r="M44" s="22"/>
      <c r="N44" s="12"/>
      <c r="O44" s="21" t="s">
        <v>28</v>
      </c>
    </row>
    <row r="45" spans="1:15" ht="120" x14ac:dyDescent="0.2">
      <c r="A45" s="19">
        <f>SUBTOTAL(3,$B$6:B45)*1</f>
        <v>40</v>
      </c>
      <c r="B45" s="4" t="s">
        <v>18</v>
      </c>
      <c r="C45" s="4" t="s">
        <v>114</v>
      </c>
      <c r="D45" s="4" t="s">
        <v>131</v>
      </c>
      <c r="E45" s="18" t="s">
        <v>132</v>
      </c>
      <c r="F45" s="12" t="s">
        <v>133</v>
      </c>
      <c r="G45" s="16">
        <v>886000</v>
      </c>
      <c r="H45" s="9"/>
      <c r="I45" s="9">
        <f t="shared" si="2"/>
        <v>886000</v>
      </c>
      <c r="J45" s="9"/>
      <c r="K45" s="9"/>
      <c r="L45" s="9">
        <f t="shared" si="3"/>
        <v>886000</v>
      </c>
      <c r="M45" s="22"/>
      <c r="N45" s="12"/>
      <c r="O45" s="21" t="s">
        <v>28</v>
      </c>
    </row>
    <row r="46" spans="1:15" ht="120" x14ac:dyDescent="0.2">
      <c r="A46" s="19">
        <f>SUBTOTAL(3,$B$6:B46)*1</f>
        <v>41</v>
      </c>
      <c r="B46" s="4" t="s">
        <v>18</v>
      </c>
      <c r="C46" s="4" t="s">
        <v>114</v>
      </c>
      <c r="D46" s="4" t="s">
        <v>131</v>
      </c>
      <c r="E46" s="18" t="s">
        <v>134</v>
      </c>
      <c r="F46" s="12" t="s">
        <v>135</v>
      </c>
      <c r="G46" s="16">
        <v>886000</v>
      </c>
      <c r="H46" s="9"/>
      <c r="I46" s="9">
        <f t="shared" si="2"/>
        <v>886000</v>
      </c>
      <c r="J46" s="9"/>
      <c r="K46" s="9"/>
      <c r="L46" s="9">
        <f t="shared" si="3"/>
        <v>886000</v>
      </c>
      <c r="M46" s="22"/>
      <c r="N46" s="12"/>
      <c r="O46" s="21" t="s">
        <v>28</v>
      </c>
    </row>
    <row r="47" spans="1:15" ht="120" x14ac:dyDescent="0.2">
      <c r="A47" s="19">
        <f>SUBTOTAL(3,$B$6:B47)*1</f>
        <v>42</v>
      </c>
      <c r="B47" s="4" t="s">
        <v>18</v>
      </c>
      <c r="C47" s="4" t="s">
        <v>114</v>
      </c>
      <c r="D47" s="4" t="s">
        <v>131</v>
      </c>
      <c r="E47" s="18" t="s">
        <v>136</v>
      </c>
      <c r="F47" s="12" t="s">
        <v>137</v>
      </c>
      <c r="G47" s="16">
        <v>5120000</v>
      </c>
      <c r="H47" s="9">
        <v>5119600</v>
      </c>
      <c r="I47" s="9">
        <f t="shared" si="2"/>
        <v>400</v>
      </c>
      <c r="J47" s="9"/>
      <c r="K47" s="9"/>
      <c r="L47" s="9">
        <f t="shared" si="3"/>
        <v>400</v>
      </c>
      <c r="M47" s="22">
        <v>400</v>
      </c>
      <c r="N47" s="12"/>
      <c r="O47" s="21" t="s">
        <v>138</v>
      </c>
    </row>
    <row r="48" spans="1:15" ht="192" x14ac:dyDescent="0.2">
      <c r="A48" s="19">
        <f>SUBTOTAL(3,$B$6:B48)*1</f>
        <v>43</v>
      </c>
      <c r="B48" s="4" t="s">
        <v>18</v>
      </c>
      <c r="C48" s="4" t="s">
        <v>114</v>
      </c>
      <c r="D48" s="4" t="s">
        <v>139</v>
      </c>
      <c r="E48" s="18" t="s">
        <v>140</v>
      </c>
      <c r="F48" s="12" t="s">
        <v>141</v>
      </c>
      <c r="G48" s="16">
        <v>669000</v>
      </c>
      <c r="H48" s="9"/>
      <c r="I48" s="9">
        <f t="shared" si="2"/>
        <v>669000</v>
      </c>
      <c r="J48" s="9"/>
      <c r="K48" s="9"/>
      <c r="L48" s="9">
        <f t="shared" si="3"/>
        <v>669000</v>
      </c>
      <c r="M48" s="22"/>
      <c r="N48" s="12"/>
      <c r="O48" s="21" t="s">
        <v>23</v>
      </c>
    </row>
    <row r="49" spans="1:15" ht="168" x14ac:dyDescent="0.2">
      <c r="A49" s="19">
        <f>SUBTOTAL(3,$B$6:B49)*1</f>
        <v>44</v>
      </c>
      <c r="B49" s="4" t="s">
        <v>18</v>
      </c>
      <c r="C49" s="4" t="s">
        <v>114</v>
      </c>
      <c r="D49" s="4" t="s">
        <v>142</v>
      </c>
      <c r="E49" s="18" t="s">
        <v>143</v>
      </c>
      <c r="F49" s="12" t="s">
        <v>144</v>
      </c>
      <c r="G49" s="16">
        <v>900000</v>
      </c>
      <c r="H49" s="9">
        <v>719000</v>
      </c>
      <c r="I49" s="9">
        <f t="shared" si="2"/>
        <v>181000</v>
      </c>
      <c r="J49" s="9"/>
      <c r="K49" s="9"/>
      <c r="L49" s="9">
        <f t="shared" si="3"/>
        <v>181000</v>
      </c>
      <c r="M49" s="22">
        <v>181000</v>
      </c>
      <c r="N49" s="12"/>
      <c r="O49" s="21" t="s">
        <v>23</v>
      </c>
    </row>
    <row r="50" spans="1:15" ht="192" x14ac:dyDescent="0.2">
      <c r="A50" s="19">
        <f>SUBTOTAL(3,$B$6:B50)*1</f>
        <v>45</v>
      </c>
      <c r="B50" s="4" t="s">
        <v>18</v>
      </c>
      <c r="C50" s="4" t="s">
        <v>145</v>
      </c>
      <c r="D50" s="4" t="s">
        <v>146</v>
      </c>
      <c r="E50" s="18" t="s">
        <v>147</v>
      </c>
      <c r="F50" s="12" t="s">
        <v>148</v>
      </c>
      <c r="G50" s="16">
        <v>956800</v>
      </c>
      <c r="H50" s="9"/>
      <c r="I50" s="9">
        <f t="shared" si="2"/>
        <v>956800</v>
      </c>
      <c r="J50" s="9"/>
      <c r="K50" s="9"/>
      <c r="L50" s="9">
        <f t="shared" si="3"/>
        <v>956800</v>
      </c>
      <c r="M50" s="22"/>
      <c r="N50" s="12"/>
      <c r="O50" s="21" t="s">
        <v>23</v>
      </c>
    </row>
    <row r="51" spans="1:15" ht="240" x14ac:dyDescent="0.2">
      <c r="A51" s="19">
        <f>SUBTOTAL(3,$B$6:B51)*1</f>
        <v>46</v>
      </c>
      <c r="B51" s="4" t="s">
        <v>18</v>
      </c>
      <c r="C51" s="4" t="s">
        <v>145</v>
      </c>
      <c r="D51" s="4" t="s">
        <v>149</v>
      </c>
      <c r="E51" s="18" t="s">
        <v>150</v>
      </c>
      <c r="F51" s="12" t="s">
        <v>151</v>
      </c>
      <c r="G51" s="16">
        <v>5244000</v>
      </c>
      <c r="H51" s="9"/>
      <c r="I51" s="9">
        <f t="shared" si="2"/>
        <v>5244000</v>
      </c>
      <c r="J51" s="9"/>
      <c r="K51" s="9"/>
      <c r="L51" s="9">
        <f t="shared" si="3"/>
        <v>5244000</v>
      </c>
      <c r="M51" s="22"/>
      <c r="N51" s="12"/>
      <c r="O51" s="21" t="s">
        <v>28</v>
      </c>
    </row>
    <row r="52" spans="1:15" ht="96" x14ac:dyDescent="0.2">
      <c r="A52" s="19">
        <f>SUBTOTAL(3,$B$6:B52)*1</f>
        <v>47</v>
      </c>
      <c r="B52" s="4" t="s">
        <v>18</v>
      </c>
      <c r="C52" s="4" t="s">
        <v>145</v>
      </c>
      <c r="D52" s="4" t="s">
        <v>152</v>
      </c>
      <c r="E52" s="18" t="s">
        <v>153</v>
      </c>
      <c r="F52" s="12" t="s">
        <v>154</v>
      </c>
      <c r="G52" s="16">
        <v>3987000</v>
      </c>
      <c r="H52" s="9"/>
      <c r="I52" s="9">
        <f t="shared" si="2"/>
        <v>3987000</v>
      </c>
      <c r="J52" s="9"/>
      <c r="K52" s="9"/>
      <c r="L52" s="9">
        <f t="shared" si="3"/>
        <v>3987000</v>
      </c>
      <c r="M52" s="22"/>
      <c r="N52" s="12"/>
      <c r="O52" s="21" t="s">
        <v>28</v>
      </c>
    </row>
    <row r="53" spans="1:15" ht="72" x14ac:dyDescent="0.2">
      <c r="A53" s="19">
        <f>SUBTOTAL(3,$B$6:B53)*1</f>
        <v>48</v>
      </c>
      <c r="B53" s="4" t="s">
        <v>18</v>
      </c>
      <c r="C53" s="4" t="s">
        <v>145</v>
      </c>
      <c r="D53" s="4" t="s">
        <v>152</v>
      </c>
      <c r="E53" s="18" t="s">
        <v>155</v>
      </c>
      <c r="F53" s="12" t="s">
        <v>156</v>
      </c>
      <c r="G53" s="16">
        <v>5826000</v>
      </c>
      <c r="H53" s="9">
        <v>5290000</v>
      </c>
      <c r="I53" s="9">
        <f t="shared" si="2"/>
        <v>536000</v>
      </c>
      <c r="J53" s="9"/>
      <c r="K53" s="9"/>
      <c r="L53" s="9">
        <f t="shared" si="3"/>
        <v>536000</v>
      </c>
      <c r="M53" s="22">
        <v>536000</v>
      </c>
      <c r="N53" s="12"/>
      <c r="O53" s="21" t="s">
        <v>28</v>
      </c>
    </row>
    <row r="54" spans="1:15" ht="144" x14ac:dyDescent="0.2">
      <c r="A54" s="19">
        <f>SUBTOTAL(3,$B$6:B54)*1</f>
        <v>49</v>
      </c>
      <c r="B54" s="4" t="s">
        <v>18</v>
      </c>
      <c r="C54" s="4" t="s">
        <v>145</v>
      </c>
      <c r="D54" s="4" t="s">
        <v>152</v>
      </c>
      <c r="E54" s="18" t="s">
        <v>157</v>
      </c>
      <c r="F54" s="12" t="s">
        <v>158</v>
      </c>
      <c r="G54" s="16">
        <v>8320000</v>
      </c>
      <c r="H54" s="9"/>
      <c r="I54" s="9">
        <f t="shared" si="2"/>
        <v>8320000</v>
      </c>
      <c r="J54" s="9"/>
      <c r="K54" s="9"/>
      <c r="L54" s="9">
        <f t="shared" si="3"/>
        <v>8320000</v>
      </c>
      <c r="M54" s="22"/>
      <c r="N54" s="12"/>
      <c r="O54" s="21" t="s">
        <v>138</v>
      </c>
    </row>
    <row r="55" spans="1:15" ht="96" x14ac:dyDescent="0.2">
      <c r="A55" s="19">
        <f>SUBTOTAL(3,$B$6:B55)*1</f>
        <v>50</v>
      </c>
      <c r="B55" s="4" t="s">
        <v>18</v>
      </c>
      <c r="C55" s="4" t="s">
        <v>145</v>
      </c>
      <c r="D55" s="4" t="s">
        <v>159</v>
      </c>
      <c r="E55" s="18" t="s">
        <v>160</v>
      </c>
      <c r="F55" s="12" t="s">
        <v>161</v>
      </c>
      <c r="G55" s="16">
        <v>2340000</v>
      </c>
      <c r="H55" s="9"/>
      <c r="I55" s="9">
        <f t="shared" si="2"/>
        <v>2340000</v>
      </c>
      <c r="J55" s="9"/>
      <c r="K55" s="9"/>
      <c r="L55" s="9">
        <f t="shared" si="3"/>
        <v>2340000</v>
      </c>
      <c r="M55" s="22"/>
      <c r="N55" s="12"/>
      <c r="O55" s="21" t="s">
        <v>28</v>
      </c>
    </row>
    <row r="56" spans="1:15" ht="96" x14ac:dyDescent="0.2">
      <c r="A56" s="19">
        <f>SUBTOTAL(3,$B$6:B56)*1</f>
        <v>51</v>
      </c>
      <c r="B56" s="4" t="s">
        <v>18</v>
      </c>
      <c r="C56" s="4" t="s">
        <v>145</v>
      </c>
      <c r="D56" s="4" t="s">
        <v>159</v>
      </c>
      <c r="E56" s="18" t="s">
        <v>162</v>
      </c>
      <c r="F56" s="12" t="s">
        <v>163</v>
      </c>
      <c r="G56" s="16">
        <v>3500000</v>
      </c>
      <c r="H56" s="9"/>
      <c r="I56" s="9">
        <f t="shared" si="2"/>
        <v>3500000</v>
      </c>
      <c r="J56" s="9"/>
      <c r="K56" s="9"/>
      <c r="L56" s="9">
        <f t="shared" si="3"/>
        <v>3500000</v>
      </c>
      <c r="M56" s="22"/>
      <c r="N56" s="12"/>
      <c r="O56" s="21" t="s">
        <v>28</v>
      </c>
    </row>
    <row r="57" spans="1:15" ht="96" x14ac:dyDescent="0.2">
      <c r="A57" s="19">
        <f>SUBTOTAL(3,$B$6:B57)*1</f>
        <v>52</v>
      </c>
      <c r="B57" s="4" t="s">
        <v>18</v>
      </c>
      <c r="C57" s="4" t="s">
        <v>145</v>
      </c>
      <c r="D57" s="4" t="s">
        <v>159</v>
      </c>
      <c r="E57" s="18" t="s">
        <v>164</v>
      </c>
      <c r="F57" s="12" t="s">
        <v>165</v>
      </c>
      <c r="G57" s="16">
        <v>5400000</v>
      </c>
      <c r="H57" s="9"/>
      <c r="I57" s="9">
        <f t="shared" si="2"/>
        <v>5400000</v>
      </c>
      <c r="J57" s="9"/>
      <c r="K57" s="9"/>
      <c r="L57" s="9">
        <f t="shared" si="3"/>
        <v>5400000</v>
      </c>
      <c r="M57" s="22"/>
      <c r="N57" s="12"/>
      <c r="O57" s="21" t="s">
        <v>28</v>
      </c>
    </row>
    <row r="58" spans="1:15" x14ac:dyDescent="0.2">
      <c r="A58" s="30" t="s">
        <v>166</v>
      </c>
      <c r="B58" s="31"/>
      <c r="C58" s="31"/>
      <c r="D58" s="31"/>
      <c r="E58" s="31"/>
      <c r="F58" s="32"/>
      <c r="G58" s="23">
        <f t="shared" ref="G58:M58" si="4">SUBTOTAL(9,G6:G57)</f>
        <v>156118500</v>
      </c>
      <c r="H58" s="24">
        <f t="shared" si="4"/>
        <v>38468088</v>
      </c>
      <c r="I58" s="24">
        <f t="shared" si="4"/>
        <v>117650412</v>
      </c>
      <c r="J58" s="24">
        <f t="shared" si="4"/>
        <v>0</v>
      </c>
      <c r="K58" s="24">
        <f t="shared" si="4"/>
        <v>0</v>
      </c>
      <c r="L58" s="24">
        <f t="shared" si="4"/>
        <v>117650412</v>
      </c>
      <c r="M58" s="24">
        <f t="shared" si="4"/>
        <v>4090812</v>
      </c>
      <c r="N58" s="24"/>
    </row>
    <row r="60" spans="1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ht="27.75" x14ac:dyDescent="0.2">
      <c r="A63" s="14"/>
      <c r="B63" s="6" t="s">
        <v>167</v>
      </c>
      <c r="C63" s="6"/>
      <c r="D63" s="14"/>
      <c r="E63" s="6" t="s">
        <v>168</v>
      </c>
      <c r="F63" s="29" t="s">
        <v>169</v>
      </c>
      <c r="G63" s="29"/>
      <c r="H63" s="29"/>
      <c r="I63" s="14"/>
      <c r="J63" s="29" t="s">
        <v>170</v>
      </c>
      <c r="K63" s="29"/>
      <c r="L63" s="29"/>
      <c r="M63" s="29"/>
      <c r="N63" s="14"/>
    </row>
    <row r="64" spans="1:15" ht="27.75" x14ac:dyDescent="0.2">
      <c r="A64" s="14"/>
      <c r="B64" s="28" t="s">
        <v>171</v>
      </c>
      <c r="C64" s="28"/>
      <c r="D64" s="28"/>
      <c r="E64" s="6"/>
      <c r="F64" s="29" t="s">
        <v>172</v>
      </c>
      <c r="G64" s="29"/>
      <c r="H64" s="29"/>
      <c r="I64" s="14"/>
      <c r="J64" s="29" t="s">
        <v>173</v>
      </c>
      <c r="K64" s="29"/>
      <c r="L64" s="29"/>
      <c r="M64" s="29"/>
      <c r="N64" s="14"/>
    </row>
    <row r="65" spans="1:14" ht="27.75" x14ac:dyDescent="0.2">
      <c r="A65" s="14"/>
      <c r="B65" s="28" t="s">
        <v>174</v>
      </c>
      <c r="C65" s="28"/>
      <c r="D65" s="28"/>
      <c r="E65" s="6"/>
      <c r="F65" s="29" t="s">
        <v>179</v>
      </c>
      <c r="G65" s="29"/>
      <c r="H65" s="29"/>
      <c r="I65" s="14"/>
      <c r="J65" s="29" t="s">
        <v>177</v>
      </c>
      <c r="K65" s="29"/>
      <c r="L65" s="29"/>
      <c r="M65" s="29"/>
      <c r="N65" s="14"/>
    </row>
  </sheetData>
  <autoFilter ref="A5:N57"/>
  <sortState ref="A6:O57">
    <sortCondition ref="B6:B57"/>
    <sortCondition ref="C6:C57"/>
    <sortCondition ref="D6:D57"/>
    <sortCondition ref="E6:E57"/>
  </sortState>
  <mergeCells count="20">
    <mergeCell ref="A58:F58"/>
    <mergeCell ref="F63:H63"/>
    <mergeCell ref="J63:M63"/>
    <mergeCell ref="N4:N5"/>
    <mergeCell ref="A2:N2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B64:D64"/>
    <mergeCell ref="F64:H64"/>
    <mergeCell ref="J64:M64"/>
    <mergeCell ref="B65:D65"/>
    <mergeCell ref="F65:H65"/>
    <mergeCell ref="J65:M65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55" fitToHeight="0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N29"/>
  <sheetViews>
    <sheetView view="pageBreakPreview" topLeftCell="A4" zoomScale="70" zoomScaleNormal="70" zoomScaleSheetLayoutView="70" workbookViewId="0">
      <selection activeCell="E28" sqref="E27:E28"/>
    </sheetView>
  </sheetViews>
  <sheetFormatPr defaultColWidth="9" defaultRowHeight="24" x14ac:dyDescent="0.2"/>
  <cols>
    <col min="1" max="1" width="5.875" style="2" customWidth="1"/>
    <col min="2" max="3" width="13.875" style="3" customWidth="1"/>
    <col min="4" max="4" width="14.875" style="3" customWidth="1"/>
    <col min="5" max="5" width="21.5" style="3" bestFit="1" customWidth="1"/>
    <col min="6" max="6" width="36.125" style="3" customWidth="1"/>
    <col min="7" max="9" width="15" style="3" customWidth="1"/>
    <col min="10" max="11" width="15" style="2" customWidth="1"/>
    <col min="12" max="12" width="18" style="2" customWidth="1"/>
    <col min="13" max="13" width="15" style="2" customWidth="1"/>
    <col min="14" max="14" width="28.25" style="2" customWidth="1"/>
    <col min="15" max="16384" width="9" style="2"/>
  </cols>
  <sheetData>
    <row r="1" spans="1:14" x14ac:dyDescent="0.2">
      <c r="N1" s="27" t="s">
        <v>0</v>
      </c>
    </row>
    <row r="2" spans="1:14" s="1" customForma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7"/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7"/>
      <c r="N3" s="7"/>
    </row>
    <row r="4" spans="1:14" ht="21" customHeight="1" x14ac:dyDescent="0.2">
      <c r="A4" s="35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9" t="s">
        <v>7</v>
      </c>
      <c r="G4" s="37" t="s">
        <v>8</v>
      </c>
      <c r="H4" s="40" t="s">
        <v>9</v>
      </c>
      <c r="I4" s="40"/>
      <c r="J4" s="40"/>
      <c r="K4" s="40"/>
      <c r="L4" s="40"/>
      <c r="M4" s="41" t="s">
        <v>10</v>
      </c>
      <c r="N4" s="33" t="s">
        <v>11</v>
      </c>
    </row>
    <row r="5" spans="1:14" ht="72" x14ac:dyDescent="0.2">
      <c r="A5" s="35"/>
      <c r="B5" s="36"/>
      <c r="C5" s="36"/>
      <c r="D5" s="36"/>
      <c r="E5" s="38"/>
      <c r="F5" s="39"/>
      <c r="G5" s="37"/>
      <c r="H5" s="26" t="s">
        <v>12</v>
      </c>
      <c r="I5" s="26" t="s">
        <v>13</v>
      </c>
      <c r="J5" s="26" t="s">
        <v>14</v>
      </c>
      <c r="K5" s="25" t="s">
        <v>15</v>
      </c>
      <c r="L5" s="26" t="s">
        <v>16</v>
      </c>
      <c r="M5" s="41"/>
      <c r="N5" s="33"/>
    </row>
    <row r="6" spans="1:14" x14ac:dyDescent="0.2">
      <c r="A6" s="11">
        <v>1</v>
      </c>
      <c r="B6" s="4"/>
      <c r="C6" s="4"/>
      <c r="D6" s="4"/>
      <c r="E6" s="10"/>
      <c r="F6" s="5"/>
      <c r="G6" s="16"/>
      <c r="H6" s="9"/>
      <c r="I6" s="9">
        <f t="shared" ref="I6:I9" si="0">G6-H6</f>
        <v>0</v>
      </c>
      <c r="J6" s="9"/>
      <c r="K6" s="9"/>
      <c r="L6" s="9">
        <f t="shared" ref="L6:L9" si="1">G6-(H6+J6)</f>
        <v>0</v>
      </c>
      <c r="M6" s="15"/>
      <c r="N6" s="12"/>
    </row>
    <row r="7" spans="1:14" x14ac:dyDescent="0.2">
      <c r="A7" s="11">
        <v>2</v>
      </c>
      <c r="B7" s="4"/>
      <c r="C7" s="4"/>
      <c r="D7" s="4"/>
      <c r="E7" s="10"/>
      <c r="F7" s="5"/>
      <c r="G7" s="17"/>
      <c r="H7" s="9"/>
      <c r="I7" s="9">
        <f t="shared" si="0"/>
        <v>0</v>
      </c>
      <c r="J7" s="9"/>
      <c r="K7" s="9"/>
      <c r="L7" s="9">
        <f t="shared" si="1"/>
        <v>0</v>
      </c>
      <c r="M7" s="15"/>
      <c r="N7" s="13"/>
    </row>
    <row r="8" spans="1:14" x14ac:dyDescent="0.2">
      <c r="A8" s="11">
        <v>3</v>
      </c>
      <c r="B8" s="4"/>
      <c r="C8" s="4"/>
      <c r="D8" s="4"/>
      <c r="E8" s="10"/>
      <c r="F8" s="5"/>
      <c r="G8" s="16"/>
      <c r="H8" s="9"/>
      <c r="I8" s="9">
        <f t="shared" si="0"/>
        <v>0</v>
      </c>
      <c r="J8" s="9"/>
      <c r="K8" s="9"/>
      <c r="L8" s="9">
        <f t="shared" si="1"/>
        <v>0</v>
      </c>
      <c r="M8" s="15"/>
      <c r="N8" s="12"/>
    </row>
    <row r="9" spans="1:14" x14ac:dyDescent="0.2">
      <c r="A9" s="11">
        <v>4</v>
      </c>
      <c r="B9" s="4"/>
      <c r="C9" s="4"/>
      <c r="D9" s="4"/>
      <c r="E9" s="10"/>
      <c r="F9" s="5"/>
      <c r="G9" s="16"/>
      <c r="H9" s="9"/>
      <c r="I9" s="9">
        <f t="shared" si="0"/>
        <v>0</v>
      </c>
      <c r="J9" s="9"/>
      <c r="K9" s="9"/>
      <c r="L9" s="9">
        <f t="shared" si="1"/>
        <v>0</v>
      </c>
      <c r="M9" s="15"/>
      <c r="N9" s="12"/>
    </row>
    <row r="10" spans="1:14" x14ac:dyDescent="0.2">
      <c r="A10" s="11">
        <v>5</v>
      </c>
      <c r="B10" s="4"/>
      <c r="C10" s="4"/>
      <c r="D10" s="4"/>
      <c r="E10" s="10"/>
      <c r="F10" s="5"/>
      <c r="G10" s="16"/>
      <c r="H10" s="9"/>
      <c r="I10" s="9">
        <f t="shared" ref="I10:I13" si="2">G10-H10</f>
        <v>0</v>
      </c>
      <c r="J10" s="9"/>
      <c r="K10" s="9"/>
      <c r="L10" s="9">
        <f t="shared" ref="L10:L13" si="3">G10-(H10+J10)</f>
        <v>0</v>
      </c>
      <c r="M10" s="15"/>
      <c r="N10" s="12"/>
    </row>
    <row r="11" spans="1:14" x14ac:dyDescent="0.2">
      <c r="A11" s="11">
        <v>6</v>
      </c>
      <c r="B11" s="4"/>
      <c r="C11" s="4"/>
      <c r="D11" s="4"/>
      <c r="E11" s="10"/>
      <c r="F11" s="5"/>
      <c r="G11" s="17"/>
      <c r="H11" s="9"/>
      <c r="I11" s="9">
        <f t="shared" si="2"/>
        <v>0</v>
      </c>
      <c r="J11" s="9"/>
      <c r="K11" s="9"/>
      <c r="L11" s="9">
        <f t="shared" si="3"/>
        <v>0</v>
      </c>
      <c r="M11" s="15"/>
      <c r="N11" s="13"/>
    </row>
    <row r="12" spans="1:14" x14ac:dyDescent="0.2">
      <c r="A12" s="11">
        <v>7</v>
      </c>
      <c r="B12" s="4"/>
      <c r="C12" s="4"/>
      <c r="D12" s="4"/>
      <c r="E12" s="10"/>
      <c r="F12" s="5"/>
      <c r="G12" s="16"/>
      <c r="H12" s="9"/>
      <c r="I12" s="9">
        <f t="shared" si="2"/>
        <v>0</v>
      </c>
      <c r="J12" s="9"/>
      <c r="K12" s="9"/>
      <c r="L12" s="9">
        <f t="shared" si="3"/>
        <v>0</v>
      </c>
      <c r="M12" s="15"/>
      <c r="N12" s="12"/>
    </row>
    <row r="13" spans="1:14" x14ac:dyDescent="0.2">
      <c r="A13" s="11">
        <v>8</v>
      </c>
      <c r="B13" s="4"/>
      <c r="C13" s="4"/>
      <c r="D13" s="4"/>
      <c r="E13" s="10"/>
      <c r="F13" s="5"/>
      <c r="G13" s="16"/>
      <c r="H13" s="9"/>
      <c r="I13" s="9">
        <f t="shared" si="2"/>
        <v>0</v>
      </c>
      <c r="J13" s="9"/>
      <c r="K13" s="9"/>
      <c r="L13" s="9">
        <f t="shared" si="3"/>
        <v>0</v>
      </c>
      <c r="M13" s="15"/>
      <c r="N13" s="12"/>
    </row>
    <row r="14" spans="1:14" x14ac:dyDescent="0.2">
      <c r="A14" s="11">
        <v>9</v>
      </c>
      <c r="B14" s="4"/>
      <c r="C14" s="4"/>
      <c r="D14" s="4"/>
      <c r="E14" s="10"/>
      <c r="F14" s="5"/>
      <c r="G14" s="16"/>
      <c r="H14" s="9"/>
      <c r="I14" s="9">
        <f t="shared" ref="I14:I19" si="4">G14-H14</f>
        <v>0</v>
      </c>
      <c r="J14" s="9"/>
      <c r="K14" s="9"/>
      <c r="L14" s="9">
        <f t="shared" ref="L14:L19" si="5">G14-(H14+J14)</f>
        <v>0</v>
      </c>
      <c r="M14" s="15"/>
      <c r="N14" s="12"/>
    </row>
    <row r="15" spans="1:14" x14ac:dyDescent="0.2">
      <c r="A15" s="11">
        <v>10</v>
      </c>
      <c r="B15" s="4"/>
      <c r="C15" s="4"/>
      <c r="D15" s="4"/>
      <c r="E15" s="10"/>
      <c r="F15" s="5"/>
      <c r="G15" s="17"/>
      <c r="H15" s="9"/>
      <c r="I15" s="9">
        <f t="shared" si="4"/>
        <v>0</v>
      </c>
      <c r="J15" s="9"/>
      <c r="K15" s="9"/>
      <c r="L15" s="9">
        <f t="shared" si="5"/>
        <v>0</v>
      </c>
      <c r="M15" s="15"/>
      <c r="N15" s="13"/>
    </row>
    <row r="16" spans="1:14" x14ac:dyDescent="0.2">
      <c r="A16" s="11">
        <v>11</v>
      </c>
      <c r="B16" s="4"/>
      <c r="C16" s="4"/>
      <c r="D16" s="4"/>
      <c r="E16" s="10"/>
      <c r="F16" s="5"/>
      <c r="G16" s="16"/>
      <c r="H16" s="9"/>
      <c r="I16" s="9">
        <f t="shared" ref="I16:I17" si="6">G16-H16</f>
        <v>0</v>
      </c>
      <c r="J16" s="9"/>
      <c r="K16" s="9"/>
      <c r="L16" s="9">
        <f t="shared" ref="L16:L17" si="7">G16-(H16+J16)</f>
        <v>0</v>
      </c>
      <c r="M16" s="15"/>
      <c r="N16" s="12"/>
    </row>
    <row r="17" spans="1:14" x14ac:dyDescent="0.2">
      <c r="A17" s="11">
        <v>12</v>
      </c>
      <c r="B17" s="4"/>
      <c r="C17" s="4"/>
      <c r="D17" s="4"/>
      <c r="E17" s="10"/>
      <c r="F17" s="5"/>
      <c r="G17" s="17"/>
      <c r="H17" s="9"/>
      <c r="I17" s="9">
        <f t="shared" si="6"/>
        <v>0</v>
      </c>
      <c r="J17" s="9"/>
      <c r="K17" s="9"/>
      <c r="L17" s="9">
        <f t="shared" si="7"/>
        <v>0</v>
      </c>
      <c r="M17" s="15"/>
      <c r="N17" s="13"/>
    </row>
    <row r="18" spans="1:14" x14ac:dyDescent="0.2">
      <c r="A18" s="11">
        <v>13</v>
      </c>
      <c r="B18" s="4"/>
      <c r="C18" s="4"/>
      <c r="D18" s="4"/>
      <c r="E18" s="10"/>
      <c r="F18" s="5"/>
      <c r="G18" s="16"/>
      <c r="H18" s="9"/>
      <c r="I18" s="9">
        <f t="shared" si="4"/>
        <v>0</v>
      </c>
      <c r="J18" s="9"/>
      <c r="K18" s="9"/>
      <c r="L18" s="9">
        <f t="shared" si="5"/>
        <v>0</v>
      </c>
      <c r="M18" s="15"/>
      <c r="N18" s="12"/>
    </row>
    <row r="19" spans="1:14" x14ac:dyDescent="0.2">
      <c r="A19" s="11">
        <v>14</v>
      </c>
      <c r="B19" s="4"/>
      <c r="C19" s="4"/>
      <c r="D19" s="4"/>
      <c r="E19" s="10"/>
      <c r="F19" s="5"/>
      <c r="G19" s="16"/>
      <c r="H19" s="9"/>
      <c r="I19" s="9">
        <f t="shared" si="4"/>
        <v>0</v>
      </c>
      <c r="J19" s="9"/>
      <c r="K19" s="9"/>
      <c r="L19" s="9">
        <f t="shared" si="5"/>
        <v>0</v>
      </c>
      <c r="M19" s="15"/>
      <c r="N19" s="12"/>
    </row>
    <row r="20" spans="1:14" x14ac:dyDescent="0.2">
      <c r="A20" s="11">
        <v>15</v>
      </c>
      <c r="B20" s="4"/>
      <c r="C20" s="4"/>
      <c r="D20" s="4"/>
      <c r="E20" s="4"/>
      <c r="F20" s="4"/>
      <c r="G20" s="16"/>
      <c r="H20" s="9"/>
      <c r="I20" s="9">
        <f t="shared" ref="I20" si="8">G20-H20</f>
        <v>0</v>
      </c>
      <c r="J20" s="9"/>
      <c r="K20" s="9"/>
      <c r="L20" s="9">
        <f t="shared" ref="L20" si="9">G20-(H20+J20)</f>
        <v>0</v>
      </c>
      <c r="M20" s="15"/>
      <c r="N20" s="12"/>
    </row>
    <row r="21" spans="1:14" x14ac:dyDescent="0.2">
      <c r="A21" s="30" t="s">
        <v>175</v>
      </c>
      <c r="B21" s="31"/>
      <c r="C21" s="31"/>
      <c r="D21" s="31"/>
      <c r="E21" s="31"/>
      <c r="F21" s="32"/>
      <c r="G21" s="23">
        <f t="shared" ref="G21:I21" si="10">SUM(G6:G20)</f>
        <v>0</v>
      </c>
      <c r="H21" s="24">
        <f t="shared" si="10"/>
        <v>0</v>
      </c>
      <c r="I21" s="24">
        <f t="shared" si="10"/>
        <v>0</v>
      </c>
      <c r="J21" s="24">
        <f>SUM(J6:J20)</f>
        <v>0</v>
      </c>
      <c r="K21" s="24">
        <f>SUM(K6:K20)</f>
        <v>0</v>
      </c>
      <c r="L21" s="24">
        <f>SUM(L6:L20)</f>
        <v>0</v>
      </c>
      <c r="M21" s="24">
        <f>SUM(M6:M20)</f>
        <v>0</v>
      </c>
      <c r="N21" s="24"/>
    </row>
    <row r="23" spans="1:14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7.75" x14ac:dyDescent="0.2">
      <c r="A26" s="14"/>
      <c r="B26" s="6" t="s">
        <v>167</v>
      </c>
      <c r="C26" s="6"/>
      <c r="D26" s="14"/>
      <c r="E26" s="6" t="s">
        <v>168</v>
      </c>
      <c r="F26" s="29" t="s">
        <v>169</v>
      </c>
      <c r="G26" s="29"/>
      <c r="H26" s="29"/>
      <c r="I26" s="14"/>
      <c r="J26" s="43" t="s">
        <v>170</v>
      </c>
      <c r="K26" s="43"/>
      <c r="L26" s="43"/>
      <c r="M26" s="43"/>
      <c r="N26" s="43"/>
    </row>
    <row r="27" spans="1:14" ht="27.75" x14ac:dyDescent="0.2">
      <c r="A27" s="14"/>
      <c r="B27" s="28" t="s">
        <v>176</v>
      </c>
      <c r="C27" s="28"/>
      <c r="D27" s="28"/>
      <c r="E27" s="6"/>
      <c r="F27" s="29" t="s">
        <v>172</v>
      </c>
      <c r="G27" s="29"/>
      <c r="H27" s="29"/>
      <c r="I27" s="14"/>
      <c r="J27" s="29" t="s">
        <v>173</v>
      </c>
      <c r="K27" s="29"/>
      <c r="L27" s="29"/>
      <c r="M27" s="29"/>
      <c r="N27" s="14"/>
    </row>
    <row r="28" spans="1:14" ht="27.75" x14ac:dyDescent="0.2">
      <c r="A28" s="14"/>
      <c r="B28" s="28" t="s">
        <v>174</v>
      </c>
      <c r="C28" s="28"/>
      <c r="D28" s="28"/>
      <c r="E28" s="6"/>
      <c r="F28" s="29" t="s">
        <v>174</v>
      </c>
      <c r="G28" s="29"/>
      <c r="H28" s="29"/>
      <c r="I28" s="14"/>
      <c r="J28" s="29" t="s">
        <v>178</v>
      </c>
      <c r="K28" s="29"/>
      <c r="L28" s="29"/>
      <c r="M28" s="29"/>
      <c r="N28" s="14"/>
    </row>
    <row r="29" spans="1:14" ht="27.7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</sheetData>
  <mergeCells count="20">
    <mergeCell ref="B27:D27"/>
    <mergeCell ref="F27:H27"/>
    <mergeCell ref="J27:M27"/>
    <mergeCell ref="J28:M28"/>
    <mergeCell ref="B28:D28"/>
    <mergeCell ref="F28:H28"/>
    <mergeCell ref="A21:F21"/>
    <mergeCell ref="F26:H26"/>
    <mergeCell ref="A2:N2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J26:N26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55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แบบส่งคืน</vt:lpstr>
      <vt:lpstr>แบบรายงานส่งคืน ทั้งโครงการ </vt:lpstr>
      <vt:lpstr>'แบบรายงานส่งคืน ทั้งโครงการ '!Print_Area</vt:lpstr>
      <vt:lpstr>แบบส่งคืน!Print_Area</vt:lpstr>
      <vt:lpstr>'แบบรายงานส่งคืน ทั้งโครงการ '!Print_Titles</vt:lpstr>
      <vt:lpstr>แบบส่งคืน!Print_Titles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UCOM</cp:lastModifiedBy>
  <cp:revision/>
  <cp:lastPrinted>2024-09-12T04:26:02Z</cp:lastPrinted>
  <dcterms:created xsi:type="dcterms:W3CDTF">2020-03-31T09:39:26Z</dcterms:created>
  <dcterms:modified xsi:type="dcterms:W3CDTF">2024-09-12T04:44:00Z</dcterms:modified>
</cp:coreProperties>
</file>